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0" yWindow="0" windowWidth="15348" windowHeight="4032" tabRatio="896"/>
  </bookViews>
  <sheets>
    <sheet name="GenelBilgiler" sheetId="29" r:id="rId1"/>
    <sheet name="9-Mat" sheetId="49" r:id="rId2"/>
    <sheet name="9-Mat (Fen)" sheetId="65" r:id="rId3"/>
    <sheet name="10-Mat" sheetId="66" r:id="rId4"/>
    <sheet name="10-Mat (Fen)" sheetId="67" r:id="rId5"/>
    <sheet name="11-Mat" sheetId="68" r:id="rId6"/>
    <sheet name="11-Mat (Fen)" sheetId="69" r:id="rId7"/>
    <sheet name="12-Mat" sheetId="70" r:id="rId8"/>
    <sheet name="12-Mat (Fen)" sheetId="71" r:id="rId9"/>
    <sheet name="11-Temel Mat" sheetId="72" r:id="rId10"/>
    <sheet name="12-Temel Mat" sheetId="73" r:id="rId11"/>
    <sheet name="9 BEP" sheetId="56" r:id="rId12"/>
    <sheet name="10 BEP" sheetId="57" r:id="rId13"/>
    <sheet name="9-Örnek" sheetId="63" r:id="rId14"/>
    <sheet name="10-Örnek" sheetId="59" r:id="rId15"/>
    <sheet name="11-Örnek" sheetId="60" r:id="rId16"/>
    <sheet name="12-Örnek" sheetId="61" r:id="rId17"/>
  </sheets>
  <definedNames>
    <definedName name="_xlnm.Print_Area" localSheetId="12">'10 BEP'!$B$1:$AI$111</definedName>
    <definedName name="_xlnm.Print_Area" localSheetId="11">'9 BEP'!$B$1:$AI$111</definedName>
    <definedName name="_xlnm.Print_Area" localSheetId="1">'9-Mat'!$A$1:$AQ$120</definedName>
    <definedName name="_xlnm.Print_Area" localSheetId="2">'9-Mat (Fen)'!$A$1:$AQ$120</definedName>
    <definedName name="_xlnm.Print_Area" localSheetId="0">GenelBilgiler!$A$1:$W$32</definedName>
  </definedNames>
  <calcPr calcId="162913"/>
</workbook>
</file>

<file path=xl/calcChain.xml><?xml version="1.0" encoding="utf-8"?>
<calcChain xmlns="http://schemas.openxmlformats.org/spreadsheetml/2006/main">
  <c r="G2" i="73" l="1"/>
  <c r="AA118" i="73"/>
  <c r="AA119" i="73" s="1"/>
  <c r="Q118" i="73"/>
  <c r="Q119" i="73" s="1"/>
  <c r="J118" i="73"/>
  <c r="J119" i="73" s="1"/>
  <c r="C118" i="73"/>
  <c r="C119" i="73" s="1"/>
  <c r="Q115" i="73"/>
  <c r="C115" i="73"/>
  <c r="AA114" i="73"/>
  <c r="AA115" i="73" s="1"/>
  <c r="Q114" i="73"/>
  <c r="J114" i="73"/>
  <c r="J115" i="73" s="1"/>
  <c r="C114" i="73"/>
  <c r="AA111" i="73"/>
  <c r="Q111" i="73"/>
  <c r="AA110" i="73"/>
  <c r="Q110" i="73"/>
  <c r="J110" i="73"/>
  <c r="J111" i="73" s="1"/>
  <c r="C110" i="73"/>
  <c r="AJ120" i="73" s="1"/>
  <c r="Q107" i="73"/>
  <c r="AA106" i="73"/>
  <c r="AA107" i="73" s="1"/>
  <c r="Q106" i="73"/>
  <c r="J106" i="73"/>
  <c r="J107" i="73" s="1"/>
  <c r="C106" i="73"/>
  <c r="C107" i="73" s="1"/>
  <c r="G2" i="72"/>
  <c r="AA118" i="72"/>
  <c r="AA119" i="72" s="1"/>
  <c r="Q118" i="72"/>
  <c r="Q119" i="72" s="1"/>
  <c r="J118" i="72"/>
  <c r="J119" i="72" s="1"/>
  <c r="C118" i="72"/>
  <c r="C119" i="72" s="1"/>
  <c r="Q115" i="72"/>
  <c r="J115" i="72"/>
  <c r="C115" i="72"/>
  <c r="AA114" i="72"/>
  <c r="AA115" i="72" s="1"/>
  <c r="Q114" i="72"/>
  <c r="J114" i="72"/>
  <c r="C114" i="72"/>
  <c r="AJ111" i="72"/>
  <c r="AA111" i="72"/>
  <c r="Q111" i="72"/>
  <c r="AA110" i="72"/>
  <c r="Q110" i="72"/>
  <c r="J110" i="72"/>
  <c r="J111" i="72" s="1"/>
  <c r="C110" i="72"/>
  <c r="AJ120" i="72" s="1"/>
  <c r="Q107" i="72"/>
  <c r="C107" i="72"/>
  <c r="AJ106" i="72"/>
  <c r="AA106" i="72"/>
  <c r="AA107" i="72" s="1"/>
  <c r="Q106" i="72"/>
  <c r="J106" i="72"/>
  <c r="J107" i="72" s="1"/>
  <c r="C106" i="72"/>
  <c r="F65" i="71"/>
  <c r="F64" i="71"/>
  <c r="F33" i="71"/>
  <c r="F29" i="71"/>
  <c r="F27" i="71"/>
  <c r="F33" i="70"/>
  <c r="F29" i="70"/>
  <c r="F27" i="70"/>
  <c r="AA118" i="71"/>
  <c r="AA119" i="71" s="1"/>
  <c r="Q118" i="71"/>
  <c r="Q119" i="71" s="1"/>
  <c r="J118" i="71"/>
  <c r="J119" i="71" s="1"/>
  <c r="C118" i="71"/>
  <c r="C119" i="71" s="1"/>
  <c r="AJ115" i="71"/>
  <c r="Q115" i="71"/>
  <c r="J115" i="71"/>
  <c r="AA114" i="71"/>
  <c r="AA115" i="71" s="1"/>
  <c r="Q114" i="71"/>
  <c r="J114" i="71"/>
  <c r="C114" i="71"/>
  <c r="C115" i="71" s="1"/>
  <c r="AJ112" i="71"/>
  <c r="AJ111" i="71"/>
  <c r="AA111" i="71"/>
  <c r="AJ110" i="71"/>
  <c r="AA110" i="71"/>
  <c r="Q110" i="71"/>
  <c r="Q111" i="71" s="1"/>
  <c r="J110" i="71"/>
  <c r="J111" i="71" s="1"/>
  <c r="C110" i="71"/>
  <c r="AJ120" i="71" s="1"/>
  <c r="AA107" i="71"/>
  <c r="J107" i="71"/>
  <c r="C107" i="71"/>
  <c r="AJ106" i="71"/>
  <c r="AA106" i="71"/>
  <c r="Q106" i="71"/>
  <c r="Q107" i="71" s="1"/>
  <c r="J106" i="71"/>
  <c r="C106" i="71"/>
  <c r="F97" i="71"/>
  <c r="F95" i="71"/>
  <c r="F93" i="71"/>
  <c r="F89" i="71"/>
  <c r="F88" i="71"/>
  <c r="F85" i="71"/>
  <c r="F83" i="71"/>
  <c r="F80" i="71"/>
  <c r="F78" i="71"/>
  <c r="F74" i="71"/>
  <c r="F70" i="71"/>
  <c r="F68" i="71"/>
  <c r="F66" i="71"/>
  <c r="F62" i="71"/>
  <c r="F59" i="71"/>
  <c r="F57" i="71"/>
  <c r="F56" i="71"/>
  <c r="F51" i="71"/>
  <c r="F49" i="71"/>
  <c r="F47" i="71"/>
  <c r="F44" i="71"/>
  <c r="F42" i="71"/>
  <c r="F40" i="71"/>
  <c r="F38" i="71"/>
  <c r="F36" i="71"/>
  <c r="F24" i="71"/>
  <c r="F23" i="71"/>
  <c r="F20" i="71"/>
  <c r="F18" i="71"/>
  <c r="F15" i="71"/>
  <c r="F13" i="71"/>
  <c r="F12" i="71"/>
  <c r="F9" i="71"/>
  <c r="G2" i="71"/>
  <c r="F88" i="70"/>
  <c r="F80" i="70"/>
  <c r="F70" i="70"/>
  <c r="F66" i="70"/>
  <c r="F64" i="70"/>
  <c r="F65" i="70" s="1"/>
  <c r="F56" i="70"/>
  <c r="F57" i="70"/>
  <c r="F12" i="70"/>
  <c r="F23" i="70"/>
  <c r="AJ119" i="70"/>
  <c r="Q119" i="70"/>
  <c r="J119" i="70"/>
  <c r="AA118" i="70"/>
  <c r="AA119" i="70" s="1"/>
  <c r="Q118" i="70"/>
  <c r="J118" i="70"/>
  <c r="C118" i="70"/>
  <c r="C119" i="70" s="1"/>
  <c r="AJ117" i="70"/>
  <c r="AJ116" i="70"/>
  <c r="AJ115" i="70"/>
  <c r="AA114" i="70"/>
  <c r="AA115" i="70" s="1"/>
  <c r="Q114" i="70"/>
  <c r="Q115" i="70" s="1"/>
  <c r="J114" i="70"/>
  <c r="J115" i="70" s="1"/>
  <c r="C114" i="70"/>
  <c r="C115" i="70" s="1"/>
  <c r="AJ112" i="70"/>
  <c r="AA111" i="70"/>
  <c r="Q111" i="70"/>
  <c r="J111" i="70"/>
  <c r="C111" i="70"/>
  <c r="AJ110" i="70"/>
  <c r="AA110" i="70"/>
  <c r="Q110" i="70"/>
  <c r="J110" i="70"/>
  <c r="C110" i="70"/>
  <c r="AJ113" i="70" s="1"/>
  <c r="AJ109" i="70"/>
  <c r="AJ108" i="70"/>
  <c r="AJ107" i="70"/>
  <c r="AA107" i="70"/>
  <c r="AJ106" i="70"/>
  <c r="AA106" i="70"/>
  <c r="Q106" i="70"/>
  <c r="Q107" i="70" s="1"/>
  <c r="J106" i="70"/>
  <c r="J107" i="70" s="1"/>
  <c r="C106" i="70"/>
  <c r="C107" i="70" s="1"/>
  <c r="F97" i="70"/>
  <c r="F95" i="70"/>
  <c r="F93" i="70"/>
  <c r="F89" i="70"/>
  <c r="F85" i="70"/>
  <c r="F83" i="70"/>
  <c r="F78" i="70"/>
  <c r="F74" i="70"/>
  <c r="F68" i="70"/>
  <c r="F62" i="70"/>
  <c r="F59" i="70"/>
  <c r="F51" i="70"/>
  <c r="F49" i="70"/>
  <c r="F47" i="70"/>
  <c r="F44" i="70"/>
  <c r="F42" i="70"/>
  <c r="F40" i="70"/>
  <c r="F38" i="70"/>
  <c r="F36" i="70"/>
  <c r="F24" i="70"/>
  <c r="F20" i="70"/>
  <c r="F18" i="70"/>
  <c r="F15" i="70"/>
  <c r="F13" i="70"/>
  <c r="F9" i="70"/>
  <c r="G2" i="70"/>
  <c r="AA119" i="69"/>
  <c r="Q119" i="69"/>
  <c r="J119" i="69"/>
  <c r="AA118" i="69"/>
  <c r="Q118" i="69"/>
  <c r="J118" i="69"/>
  <c r="C118" i="69"/>
  <c r="C119" i="69" s="1"/>
  <c r="AJ115" i="69"/>
  <c r="AA114" i="69"/>
  <c r="AA115" i="69" s="1"/>
  <c r="Q114" i="69"/>
  <c r="Q115" i="69" s="1"/>
  <c r="J114" i="69"/>
  <c r="J115" i="69" s="1"/>
  <c r="C114" i="69"/>
  <c r="C115" i="69" s="1"/>
  <c r="AA111" i="69"/>
  <c r="Q111" i="69"/>
  <c r="J111" i="69"/>
  <c r="AJ110" i="69"/>
  <c r="AA110" i="69"/>
  <c r="Q110" i="69"/>
  <c r="J110" i="69"/>
  <c r="C110" i="69"/>
  <c r="AJ119" i="69" s="1"/>
  <c r="AJ109" i="69"/>
  <c r="AA107" i="69"/>
  <c r="AA106" i="69"/>
  <c r="Q106" i="69"/>
  <c r="Q107" i="69" s="1"/>
  <c r="J106" i="69"/>
  <c r="J107" i="69" s="1"/>
  <c r="C106" i="69"/>
  <c r="C107" i="69" s="1"/>
  <c r="F98" i="69"/>
  <c r="F97" i="69" s="1"/>
  <c r="F95" i="69"/>
  <c r="F93" i="69"/>
  <c r="F89" i="69"/>
  <c r="F87" i="69"/>
  <c r="F85" i="69"/>
  <c r="F83" i="69"/>
  <c r="F80" i="69"/>
  <c r="F78" i="69"/>
  <c r="F74" i="69"/>
  <c r="F70" i="69"/>
  <c r="F68" i="69"/>
  <c r="F66" i="69"/>
  <c r="F64" i="69"/>
  <c r="F62" i="69"/>
  <c r="F59" i="69"/>
  <c r="F57" i="69"/>
  <c r="F55" i="69"/>
  <c r="F51" i="69"/>
  <c r="F49" i="69"/>
  <c r="F47" i="69"/>
  <c r="F44" i="69"/>
  <c r="F42" i="69"/>
  <c r="F40" i="69"/>
  <c r="F38" i="69"/>
  <c r="F36" i="69"/>
  <c r="F33" i="69"/>
  <c r="F29" i="69"/>
  <c r="F27" i="69"/>
  <c r="F24" i="69"/>
  <c r="F22" i="69"/>
  <c r="F20" i="69"/>
  <c r="F18" i="69"/>
  <c r="F15" i="69"/>
  <c r="F13" i="69"/>
  <c r="F11" i="69"/>
  <c r="F9" i="69"/>
  <c r="G2" i="69"/>
  <c r="F98" i="68"/>
  <c r="F87" i="68"/>
  <c r="F85" i="68"/>
  <c r="F78" i="68"/>
  <c r="F13" i="68"/>
  <c r="F11" i="68"/>
  <c r="AA118" i="68"/>
  <c r="AA119" i="68" s="1"/>
  <c r="Q118" i="68"/>
  <c r="Q119" i="68" s="1"/>
  <c r="J118" i="68"/>
  <c r="J119" i="68" s="1"/>
  <c r="C118" i="68"/>
  <c r="C119" i="68" s="1"/>
  <c r="J115" i="68"/>
  <c r="AA114" i="68"/>
  <c r="AA115" i="68" s="1"/>
  <c r="Q114" i="68"/>
  <c r="Q115" i="68" s="1"/>
  <c r="J114" i="68"/>
  <c r="C114" i="68"/>
  <c r="C115" i="68" s="1"/>
  <c r="AA110" i="68"/>
  <c r="AA111" i="68" s="1"/>
  <c r="Q110" i="68"/>
  <c r="Q111" i="68" s="1"/>
  <c r="J110" i="68"/>
  <c r="J111" i="68" s="1"/>
  <c r="C110" i="68"/>
  <c r="AJ120" i="68" s="1"/>
  <c r="J107" i="68"/>
  <c r="AA106" i="68"/>
  <c r="AA107" i="68" s="1"/>
  <c r="Q106" i="68"/>
  <c r="Q107" i="68" s="1"/>
  <c r="J106" i="68"/>
  <c r="C106" i="68"/>
  <c r="C107" i="68" s="1"/>
  <c r="F95" i="68"/>
  <c r="F93" i="68"/>
  <c r="F89" i="68"/>
  <c r="F83" i="68"/>
  <c r="F80" i="68"/>
  <c r="F74" i="68"/>
  <c r="F70" i="68"/>
  <c r="F68" i="68"/>
  <c r="F66" i="68"/>
  <c r="F64" i="68"/>
  <c r="F62" i="68"/>
  <c r="F59" i="68"/>
  <c r="F57" i="68"/>
  <c r="F55" i="68"/>
  <c r="F51" i="68"/>
  <c r="F49" i="68"/>
  <c r="F47" i="68"/>
  <c r="F44" i="68"/>
  <c r="F42" i="68"/>
  <c r="F40" i="68"/>
  <c r="F38" i="68"/>
  <c r="F36" i="68"/>
  <c r="F33" i="68"/>
  <c r="F29" i="68"/>
  <c r="F27" i="68"/>
  <c r="F24" i="68"/>
  <c r="F22" i="68"/>
  <c r="F20" i="68"/>
  <c r="F18" i="68"/>
  <c r="F15" i="68"/>
  <c r="F9" i="68"/>
  <c r="G2" i="68"/>
  <c r="C119" i="67"/>
  <c r="AA118" i="67"/>
  <c r="AA119" i="67" s="1"/>
  <c r="Q118" i="67"/>
  <c r="Q119" i="67" s="1"/>
  <c r="J118" i="67"/>
  <c r="J119" i="67" s="1"/>
  <c r="C118" i="67"/>
  <c r="AA115" i="67"/>
  <c r="Q115" i="67"/>
  <c r="J115" i="67"/>
  <c r="C115" i="67"/>
  <c r="AA114" i="67"/>
  <c r="Q114" i="67"/>
  <c r="J114" i="67"/>
  <c r="C114" i="67"/>
  <c r="AJ113" i="67"/>
  <c r="AA110" i="67"/>
  <c r="AA111" i="67" s="1"/>
  <c r="Q110" i="67"/>
  <c r="Q111" i="67" s="1"/>
  <c r="J110" i="67"/>
  <c r="J111" i="67" s="1"/>
  <c r="C110" i="67"/>
  <c r="AJ120" i="67" s="1"/>
  <c r="AA107" i="67"/>
  <c r="Q107" i="67"/>
  <c r="J107" i="67"/>
  <c r="AJ106" i="67"/>
  <c r="AA106" i="67"/>
  <c r="Q106" i="67"/>
  <c r="J106" i="67"/>
  <c r="C106" i="67"/>
  <c r="C107" i="67" s="1"/>
  <c r="F97" i="67"/>
  <c r="F95" i="67"/>
  <c r="F93" i="67"/>
  <c r="F89" i="67"/>
  <c r="F87" i="67"/>
  <c r="F85" i="67"/>
  <c r="F83" i="67"/>
  <c r="F80" i="67"/>
  <c r="F78" i="67"/>
  <c r="F74" i="67"/>
  <c r="F70" i="67"/>
  <c r="F68" i="67"/>
  <c r="F66" i="67"/>
  <c r="F64" i="67"/>
  <c r="F62" i="67"/>
  <c r="F59" i="67"/>
  <c r="F57" i="67"/>
  <c r="F55" i="67"/>
  <c r="F51" i="67"/>
  <c r="F49" i="67"/>
  <c r="F47" i="67"/>
  <c r="F44" i="67"/>
  <c r="F42" i="67"/>
  <c r="F40" i="67"/>
  <c r="F38" i="67"/>
  <c r="F36" i="67"/>
  <c r="F33" i="67"/>
  <c r="F29" i="67"/>
  <c r="F27" i="67"/>
  <c r="F24" i="67"/>
  <c r="F22" i="67"/>
  <c r="F20" i="67"/>
  <c r="F18" i="67"/>
  <c r="F15" i="67"/>
  <c r="F13" i="67"/>
  <c r="F11" i="67"/>
  <c r="F9" i="67"/>
  <c r="G2" i="67"/>
  <c r="AJ119" i="66"/>
  <c r="AA119" i="66"/>
  <c r="AA118" i="66"/>
  <c r="Q118" i="66"/>
  <c r="Q119" i="66" s="1"/>
  <c r="J118" i="66"/>
  <c r="J119" i="66" s="1"/>
  <c r="C118" i="66"/>
  <c r="C119" i="66" s="1"/>
  <c r="C115" i="66"/>
  <c r="AA114" i="66"/>
  <c r="AA115" i="66" s="1"/>
  <c r="Q114" i="66"/>
  <c r="Q115" i="66" s="1"/>
  <c r="J114" i="66"/>
  <c r="J115" i="66" s="1"/>
  <c r="C114" i="66"/>
  <c r="AA111" i="66"/>
  <c r="Q111" i="66"/>
  <c r="J111" i="66"/>
  <c r="C111" i="66"/>
  <c r="AA110" i="66"/>
  <c r="Q110" i="66"/>
  <c r="J110" i="66"/>
  <c r="C110" i="66"/>
  <c r="AJ117" i="66" s="1"/>
  <c r="AJ109" i="66"/>
  <c r="AJ107" i="66"/>
  <c r="C107" i="66"/>
  <c r="AJ106" i="66"/>
  <c r="AA106" i="66"/>
  <c r="AA107" i="66" s="1"/>
  <c r="Q106" i="66"/>
  <c r="Q107" i="66" s="1"/>
  <c r="J106" i="66"/>
  <c r="J107" i="66" s="1"/>
  <c r="C106" i="66"/>
  <c r="F97" i="66"/>
  <c r="F95" i="66"/>
  <c r="F93" i="66"/>
  <c r="F89" i="66"/>
  <c r="F87" i="66"/>
  <c r="F85" i="66"/>
  <c r="F83" i="66"/>
  <c r="F80" i="66"/>
  <c r="F78" i="66"/>
  <c r="F74" i="66"/>
  <c r="F70" i="66"/>
  <c r="F68" i="66"/>
  <c r="F66" i="66"/>
  <c r="F64" i="66"/>
  <c r="F62" i="66"/>
  <c r="F59" i="66"/>
  <c r="F57" i="66"/>
  <c r="F55" i="66"/>
  <c r="F51" i="66"/>
  <c r="F49" i="66"/>
  <c r="F47" i="66"/>
  <c r="F44" i="66"/>
  <c r="F42" i="66"/>
  <c r="F40" i="66"/>
  <c r="F38" i="66"/>
  <c r="F36" i="66"/>
  <c r="F33" i="66"/>
  <c r="F29" i="66"/>
  <c r="F27" i="66"/>
  <c r="F24" i="66"/>
  <c r="F22" i="66"/>
  <c r="F20" i="66"/>
  <c r="F18" i="66"/>
  <c r="F15" i="66"/>
  <c r="F13" i="66"/>
  <c r="F11" i="66"/>
  <c r="F9" i="66"/>
  <c r="G2" i="66"/>
  <c r="F15" i="65"/>
  <c r="F19" i="65"/>
  <c r="F11" i="65"/>
  <c r="AJ119" i="65"/>
  <c r="AA118" i="65"/>
  <c r="AA119" i="65" s="1"/>
  <c r="Q118" i="65"/>
  <c r="Q119" i="65" s="1"/>
  <c r="J118" i="65"/>
  <c r="J119" i="65" s="1"/>
  <c r="C118" i="65"/>
  <c r="C119" i="65" s="1"/>
  <c r="AA114" i="65"/>
  <c r="AA115" i="65" s="1"/>
  <c r="Q114" i="65"/>
  <c r="Q115" i="65" s="1"/>
  <c r="J114" i="65"/>
  <c r="J115" i="65" s="1"/>
  <c r="C114" i="65"/>
  <c r="C115" i="65" s="1"/>
  <c r="AJ112" i="65"/>
  <c r="AA110" i="65"/>
  <c r="AA111" i="65" s="1"/>
  <c r="Q110" i="65"/>
  <c r="Q111" i="65" s="1"/>
  <c r="J110" i="65"/>
  <c r="J111" i="65" s="1"/>
  <c r="C110" i="65"/>
  <c r="AJ120" i="65" s="1"/>
  <c r="AJ109" i="65"/>
  <c r="AJ106" i="65"/>
  <c r="AA106" i="65"/>
  <c r="AA107" i="65" s="1"/>
  <c r="Q106" i="65"/>
  <c r="Q107" i="65" s="1"/>
  <c r="J106" i="65"/>
  <c r="J107" i="65" s="1"/>
  <c r="C106" i="65"/>
  <c r="C107" i="65" s="1"/>
  <c r="F97" i="65"/>
  <c r="F95" i="65"/>
  <c r="F93" i="65"/>
  <c r="F90" i="65"/>
  <c r="F87" i="65"/>
  <c r="F85" i="65"/>
  <c r="F83" i="65"/>
  <c r="F80" i="65"/>
  <c r="F78" i="65"/>
  <c r="F74" i="65"/>
  <c r="F70" i="65"/>
  <c r="F68" i="65"/>
  <c r="F66" i="65"/>
  <c r="F64" i="65"/>
  <c r="F62" i="65"/>
  <c r="F59" i="65"/>
  <c r="F57" i="65"/>
  <c r="F55" i="65"/>
  <c r="F51" i="65"/>
  <c r="F49" i="65"/>
  <c r="F47" i="65"/>
  <c r="F44" i="65"/>
  <c r="F42" i="65"/>
  <c r="F40" i="65"/>
  <c r="F38" i="65"/>
  <c r="F36" i="65"/>
  <c r="F33" i="65"/>
  <c r="F29" i="65"/>
  <c r="F27" i="65"/>
  <c r="F24" i="65"/>
  <c r="F22" i="65"/>
  <c r="F20" i="65"/>
  <c r="F13" i="65"/>
  <c r="F9" i="65"/>
  <c r="G2" i="65"/>
  <c r="F93" i="63"/>
  <c r="F89" i="63"/>
  <c r="F87" i="63"/>
  <c r="F85" i="63"/>
  <c r="F83" i="63"/>
  <c r="F80" i="63"/>
  <c r="F78" i="63"/>
  <c r="F74" i="63"/>
  <c r="F70" i="63"/>
  <c r="F68" i="63"/>
  <c r="F66" i="63"/>
  <c r="F64" i="63"/>
  <c r="F62" i="63"/>
  <c r="F59" i="63"/>
  <c r="F57" i="63"/>
  <c r="F55" i="63"/>
  <c r="F51" i="63"/>
  <c r="F49" i="63"/>
  <c r="F47" i="63"/>
  <c r="F44" i="63"/>
  <c r="F42" i="63"/>
  <c r="F40" i="63"/>
  <c r="F38" i="63"/>
  <c r="F36" i="63"/>
  <c r="F33" i="63"/>
  <c r="F29" i="63"/>
  <c r="F27" i="63"/>
  <c r="F24" i="63"/>
  <c r="F22" i="63"/>
  <c r="F20" i="63"/>
  <c r="F18" i="63"/>
  <c r="F15" i="63"/>
  <c r="F13" i="63"/>
  <c r="F11" i="63"/>
  <c r="F9" i="63"/>
  <c r="F97" i="63"/>
  <c r="F95" i="63"/>
  <c r="G2" i="63"/>
  <c r="G2" i="49"/>
  <c r="AJ120" i="63"/>
  <c r="AJ119" i="63"/>
  <c r="AA119" i="63"/>
  <c r="Q119" i="63"/>
  <c r="J119" i="63"/>
  <c r="C119" i="63"/>
  <c r="AA118" i="63"/>
  <c r="Q118" i="63"/>
  <c r="J118" i="63"/>
  <c r="C118" i="63"/>
  <c r="AJ117" i="63"/>
  <c r="AJ116" i="63"/>
  <c r="AJ115" i="63"/>
  <c r="AA115" i="63"/>
  <c r="Q115" i="63"/>
  <c r="J115" i="63"/>
  <c r="C115" i="63"/>
  <c r="AA114" i="63"/>
  <c r="Q114" i="63"/>
  <c r="J114" i="63"/>
  <c r="C114" i="63"/>
  <c r="AJ113" i="63"/>
  <c r="AJ112" i="63"/>
  <c r="AJ111" i="63"/>
  <c r="AA111" i="63"/>
  <c r="Q111" i="63"/>
  <c r="J111" i="63"/>
  <c r="C111" i="63"/>
  <c r="AJ110" i="63"/>
  <c r="AA110" i="63"/>
  <c r="Q110" i="63"/>
  <c r="J110" i="63"/>
  <c r="C110" i="63"/>
  <c r="AJ109" i="63"/>
  <c r="AJ108" i="63"/>
  <c r="AJ107" i="63"/>
  <c r="AA107" i="63"/>
  <c r="Q107" i="63"/>
  <c r="J107" i="63"/>
  <c r="C107" i="63"/>
  <c r="AJ106" i="63"/>
  <c r="AA106" i="63"/>
  <c r="Q106" i="63"/>
  <c r="J106" i="63"/>
  <c r="C106" i="63"/>
  <c r="AA114" i="49"/>
  <c r="F90" i="49"/>
  <c r="F66" i="49"/>
  <c r="F22" i="49"/>
  <c r="F20" i="49"/>
  <c r="F87" i="61"/>
  <c r="F93" i="61"/>
  <c r="F89" i="61"/>
  <c r="F85" i="61"/>
  <c r="F83" i="61"/>
  <c r="F80" i="61"/>
  <c r="F78" i="61"/>
  <c r="F74" i="61"/>
  <c r="F70" i="61"/>
  <c r="F68" i="61"/>
  <c r="F66" i="61"/>
  <c r="F64" i="61"/>
  <c r="F62" i="61"/>
  <c r="F59" i="61"/>
  <c r="F57" i="61"/>
  <c r="F55" i="61"/>
  <c r="F51" i="61"/>
  <c r="F49" i="61"/>
  <c r="F47" i="61"/>
  <c r="F44" i="61"/>
  <c r="F42" i="61"/>
  <c r="F40" i="61"/>
  <c r="F38" i="61"/>
  <c r="F36" i="61"/>
  <c r="F33" i="61"/>
  <c r="F29" i="61"/>
  <c r="F27" i="61"/>
  <c r="F24" i="61"/>
  <c r="F22" i="61"/>
  <c r="F20" i="61"/>
  <c r="F18" i="61"/>
  <c r="F15" i="61"/>
  <c r="F13" i="61"/>
  <c r="F11" i="61"/>
  <c r="F9" i="61"/>
  <c r="F97" i="61"/>
  <c r="F95" i="61"/>
  <c r="F97" i="60"/>
  <c r="F95" i="60"/>
  <c r="F93" i="60"/>
  <c r="F89" i="60"/>
  <c r="F87" i="60"/>
  <c r="F85" i="60"/>
  <c r="F83" i="60"/>
  <c r="F80" i="60"/>
  <c r="F78" i="60"/>
  <c r="F74" i="60"/>
  <c r="F70" i="60"/>
  <c r="F68" i="60"/>
  <c r="F66" i="60"/>
  <c r="F64" i="60"/>
  <c r="F62" i="60"/>
  <c r="F59" i="60"/>
  <c r="F57" i="60"/>
  <c r="F55" i="60"/>
  <c r="F51" i="60"/>
  <c r="F49" i="60"/>
  <c r="F47" i="60"/>
  <c r="F44" i="60"/>
  <c r="F42" i="60"/>
  <c r="F40" i="60"/>
  <c r="F38" i="60"/>
  <c r="F36" i="60"/>
  <c r="F33" i="60"/>
  <c r="F29" i="60"/>
  <c r="F27" i="60"/>
  <c r="F24" i="60"/>
  <c r="F22" i="60"/>
  <c r="F20" i="60"/>
  <c r="F18" i="60"/>
  <c r="F15" i="60"/>
  <c r="F13" i="60"/>
  <c r="F11" i="60"/>
  <c r="F9" i="60"/>
  <c r="F44" i="59"/>
  <c r="F57" i="59"/>
  <c r="F55" i="59"/>
  <c r="F97" i="59"/>
  <c r="F95" i="59"/>
  <c r="F93" i="59"/>
  <c r="F89" i="59"/>
  <c r="F87" i="59"/>
  <c r="F85" i="59"/>
  <c r="F83" i="59"/>
  <c r="F80" i="59"/>
  <c r="F78" i="59"/>
  <c r="F74" i="59"/>
  <c r="F70" i="59"/>
  <c r="F68" i="59"/>
  <c r="F66" i="59"/>
  <c r="F64" i="59"/>
  <c r="F62" i="59"/>
  <c r="F59" i="59"/>
  <c r="F51" i="59"/>
  <c r="F49" i="59"/>
  <c r="F47" i="59"/>
  <c r="F42" i="59"/>
  <c r="F40" i="59"/>
  <c r="F38" i="59"/>
  <c r="F36" i="59"/>
  <c r="F33" i="59"/>
  <c r="F29" i="59"/>
  <c r="F27" i="59"/>
  <c r="F24" i="59"/>
  <c r="F22" i="59"/>
  <c r="F20" i="59"/>
  <c r="F18" i="59"/>
  <c r="F15" i="59"/>
  <c r="F13" i="59"/>
  <c r="F11" i="59"/>
  <c r="F9" i="59"/>
  <c r="G2" i="59"/>
  <c r="G2" i="61"/>
  <c r="G2" i="60"/>
  <c r="Q119" i="61"/>
  <c r="C119" i="61"/>
  <c r="AA118" i="61"/>
  <c r="AA119" i="61" s="1"/>
  <c r="Q118" i="61"/>
  <c r="J118" i="61"/>
  <c r="J119" i="61" s="1"/>
  <c r="C118" i="61"/>
  <c r="AA115" i="61"/>
  <c r="C115" i="61"/>
  <c r="AA114" i="61"/>
  <c r="Q114" i="61"/>
  <c r="Q115" i="61" s="1"/>
  <c r="J114" i="61"/>
  <c r="J115" i="61" s="1"/>
  <c r="C114" i="61"/>
  <c r="AA110" i="61"/>
  <c r="AA111" i="61" s="1"/>
  <c r="Q110" i="61"/>
  <c r="Q111" i="61" s="1"/>
  <c r="J110" i="61"/>
  <c r="J111" i="61" s="1"/>
  <c r="C110" i="61"/>
  <c r="AJ120" i="61" s="1"/>
  <c r="AA107" i="61"/>
  <c r="Q107" i="61"/>
  <c r="C107" i="61"/>
  <c r="AJ106" i="61"/>
  <c r="AA106" i="61"/>
  <c r="Q106" i="61"/>
  <c r="J106" i="61"/>
  <c r="J107" i="61" s="1"/>
  <c r="C106" i="61"/>
  <c r="C119" i="60"/>
  <c r="AA118" i="60"/>
  <c r="AA119" i="60" s="1"/>
  <c r="Q118" i="60"/>
  <c r="Q119" i="60" s="1"/>
  <c r="J118" i="60"/>
  <c r="J119" i="60" s="1"/>
  <c r="C118" i="60"/>
  <c r="AA115" i="60"/>
  <c r="Q115" i="60"/>
  <c r="J115" i="60"/>
  <c r="C115" i="60"/>
  <c r="AA114" i="60"/>
  <c r="Q114" i="60"/>
  <c r="J114" i="60"/>
  <c r="C114" i="60"/>
  <c r="AJ111" i="60"/>
  <c r="AA111" i="60"/>
  <c r="AA110" i="60"/>
  <c r="Q110" i="60"/>
  <c r="Q111" i="60" s="1"/>
  <c r="J110" i="60"/>
  <c r="J111" i="60" s="1"/>
  <c r="C110" i="60"/>
  <c r="AJ120" i="60" s="1"/>
  <c r="Q107" i="60"/>
  <c r="J107" i="60"/>
  <c r="C107" i="60"/>
  <c r="AJ106" i="60"/>
  <c r="AA106" i="60"/>
  <c r="AA107" i="60" s="1"/>
  <c r="Q106" i="60"/>
  <c r="J106" i="60"/>
  <c r="C106" i="60"/>
  <c r="AJ120" i="59"/>
  <c r="AJ119" i="59"/>
  <c r="AA119" i="59"/>
  <c r="Q119" i="59"/>
  <c r="J119" i="59"/>
  <c r="C119" i="59"/>
  <c r="AA118" i="59"/>
  <c r="Q118" i="59"/>
  <c r="J118" i="59"/>
  <c r="C118" i="59"/>
  <c r="AJ117" i="59"/>
  <c r="AJ116" i="59"/>
  <c r="AJ115" i="59"/>
  <c r="AA115" i="59"/>
  <c r="Q115" i="59"/>
  <c r="J115" i="59"/>
  <c r="C115" i="59"/>
  <c r="AA114" i="59"/>
  <c r="Q114" i="59"/>
  <c r="J114" i="59"/>
  <c r="C114" i="59"/>
  <c r="AJ113" i="59"/>
  <c r="AJ112" i="59"/>
  <c r="AJ111" i="59"/>
  <c r="AA111" i="59"/>
  <c r="Q111" i="59"/>
  <c r="J111" i="59"/>
  <c r="C111" i="59"/>
  <c r="AJ110" i="59"/>
  <c r="AA110" i="59"/>
  <c r="Q110" i="59"/>
  <c r="J110" i="59"/>
  <c r="C110" i="59"/>
  <c r="AJ109" i="59"/>
  <c r="AJ108" i="59"/>
  <c r="AJ107" i="59"/>
  <c r="AA107" i="59"/>
  <c r="Q107" i="59"/>
  <c r="J107" i="59"/>
  <c r="C107" i="59"/>
  <c r="AJ106" i="59"/>
  <c r="AA106" i="59"/>
  <c r="Q106" i="59"/>
  <c r="J106" i="59"/>
  <c r="C106" i="59"/>
  <c r="F93" i="49"/>
  <c r="F87" i="49"/>
  <c r="F85" i="49"/>
  <c r="F83" i="49"/>
  <c r="F80" i="49"/>
  <c r="F78" i="49"/>
  <c r="F74" i="49"/>
  <c r="F70" i="49"/>
  <c r="F68" i="49"/>
  <c r="F64" i="49"/>
  <c r="F62" i="49"/>
  <c r="F59" i="49"/>
  <c r="F57" i="49"/>
  <c r="F55" i="49"/>
  <c r="F51" i="49"/>
  <c r="F49" i="49"/>
  <c r="F47" i="49"/>
  <c r="F44" i="49"/>
  <c r="F42" i="49"/>
  <c r="F40" i="49"/>
  <c r="F38" i="49"/>
  <c r="F36" i="49"/>
  <c r="F33" i="49"/>
  <c r="F29" i="49"/>
  <c r="F27" i="49"/>
  <c r="F24" i="49"/>
  <c r="F18" i="49"/>
  <c r="F9" i="49"/>
  <c r="F97" i="49"/>
  <c r="F95" i="49"/>
  <c r="F15" i="49"/>
  <c r="F13" i="49"/>
  <c r="F11" i="49"/>
  <c r="AJ106" i="68" l="1"/>
  <c r="AJ111" i="68"/>
  <c r="AJ111" i="73"/>
  <c r="AJ112" i="73"/>
  <c r="AJ113" i="73"/>
  <c r="AJ110" i="73"/>
  <c r="AJ115" i="73"/>
  <c r="AJ107" i="73"/>
  <c r="C111" i="73"/>
  <c r="AJ116" i="73"/>
  <c r="AJ108" i="73"/>
  <c r="AJ117" i="73"/>
  <c r="AJ109" i="73"/>
  <c r="AJ119" i="73"/>
  <c r="AJ106" i="73"/>
  <c r="AJ112" i="72"/>
  <c r="AJ113" i="72"/>
  <c r="AJ110" i="72"/>
  <c r="AJ115" i="72"/>
  <c r="AJ107" i="72"/>
  <c r="C111" i="72"/>
  <c r="AJ116" i="72"/>
  <c r="AJ108" i="72"/>
  <c r="AJ117" i="72"/>
  <c r="AJ109" i="72"/>
  <c r="AJ119" i="72"/>
  <c r="AJ113" i="71"/>
  <c r="AJ107" i="71"/>
  <c r="C111" i="71"/>
  <c r="AJ116" i="71"/>
  <c r="AJ108" i="71"/>
  <c r="AJ117" i="71"/>
  <c r="AJ109" i="71"/>
  <c r="AJ119" i="71"/>
  <c r="AJ120" i="70"/>
  <c r="AJ111" i="70"/>
  <c r="AJ111" i="69"/>
  <c r="AJ120" i="69"/>
  <c r="AJ112" i="69"/>
  <c r="AJ106" i="69"/>
  <c r="AJ113" i="69"/>
  <c r="AJ107" i="69"/>
  <c r="C111" i="69"/>
  <c r="AJ116" i="69"/>
  <c r="AJ108" i="69"/>
  <c r="AJ117" i="69"/>
  <c r="F97" i="68"/>
  <c r="AJ112" i="68"/>
  <c r="AJ113" i="68"/>
  <c r="AJ110" i="68"/>
  <c r="AJ115" i="68"/>
  <c r="AJ107" i="68"/>
  <c r="C111" i="68"/>
  <c r="AJ116" i="68"/>
  <c r="AJ108" i="68"/>
  <c r="AJ117" i="68"/>
  <c r="AJ109" i="68"/>
  <c r="AJ119" i="68"/>
  <c r="AJ111" i="67"/>
  <c r="AJ112" i="67"/>
  <c r="AJ110" i="67"/>
  <c r="AJ115" i="67"/>
  <c r="AJ107" i="67"/>
  <c r="C111" i="67"/>
  <c r="AJ116" i="67"/>
  <c r="AJ108" i="67"/>
  <c r="AJ117" i="67"/>
  <c r="AJ109" i="67"/>
  <c r="AJ119" i="67"/>
  <c r="AJ120" i="66"/>
  <c r="AJ111" i="66"/>
  <c r="AJ112" i="66"/>
  <c r="AJ113" i="66"/>
  <c r="AJ110" i="66"/>
  <c r="AJ115" i="66"/>
  <c r="AJ116" i="66"/>
  <c r="AJ108" i="66"/>
  <c r="C111" i="65"/>
  <c r="AJ107" i="65"/>
  <c r="AJ111" i="65"/>
  <c r="AJ116" i="65"/>
  <c r="AJ113" i="65"/>
  <c r="AJ110" i="65"/>
  <c r="AJ115" i="65"/>
  <c r="AJ108" i="65"/>
  <c r="AJ117" i="65"/>
  <c r="AJ111" i="61"/>
  <c r="AJ112" i="61"/>
  <c r="AJ110" i="61"/>
  <c r="AJ115" i="61"/>
  <c r="AJ113" i="61"/>
  <c r="AJ108" i="61"/>
  <c r="AJ117" i="61"/>
  <c r="AJ107" i="61"/>
  <c r="C111" i="61"/>
  <c r="AJ116" i="61"/>
  <c r="AJ109" i="61"/>
  <c r="AJ119" i="61"/>
  <c r="AJ113" i="60"/>
  <c r="AJ110" i="60"/>
  <c r="AJ115" i="60"/>
  <c r="AJ112" i="60"/>
  <c r="AJ107" i="60"/>
  <c r="C111" i="60"/>
  <c r="AJ116" i="60"/>
  <c r="AJ108" i="60"/>
  <c r="AJ117" i="60"/>
  <c r="AJ109" i="60"/>
  <c r="AJ119" i="60"/>
  <c r="F2" i="57" l="1"/>
  <c r="AD108" i="57"/>
  <c r="L108" i="57"/>
  <c r="L109" i="57" s="1"/>
  <c r="C108" i="57"/>
  <c r="C109" i="57" s="1"/>
  <c r="C108" i="56"/>
  <c r="C109" i="56" s="1"/>
  <c r="AD108" i="56"/>
  <c r="L108" i="56"/>
  <c r="L109" i="56" s="1"/>
  <c r="F2" i="56"/>
  <c r="AA118" i="49"/>
  <c r="AA119" i="49" s="1"/>
  <c r="Q118" i="49"/>
  <c r="Q119" i="49" s="1"/>
  <c r="J118" i="49"/>
  <c r="J119" i="49" s="1"/>
  <c r="C118" i="49"/>
  <c r="C119" i="49" s="1"/>
  <c r="AA115" i="49"/>
  <c r="Q114" i="49"/>
  <c r="Q115" i="49" s="1"/>
  <c r="J114" i="49"/>
  <c r="J115" i="49" s="1"/>
  <c r="C114" i="49"/>
  <c r="AA110" i="49"/>
  <c r="AA111" i="49" s="1"/>
  <c r="Q110" i="49"/>
  <c r="Q111" i="49" s="1"/>
  <c r="J110" i="49"/>
  <c r="J111" i="49" s="1"/>
  <c r="C110" i="49"/>
  <c r="AJ117" i="49" s="1"/>
  <c r="AA106" i="49"/>
  <c r="AA107" i="49" s="1"/>
  <c r="Q106" i="49"/>
  <c r="Q107" i="49" s="1"/>
  <c r="J106" i="49"/>
  <c r="J107" i="49" s="1"/>
  <c r="C106" i="49"/>
  <c r="C107" i="49" s="1"/>
  <c r="AJ115" i="49" l="1"/>
  <c r="AJ109" i="49"/>
  <c r="AJ110" i="49"/>
  <c r="AJ119" i="49"/>
  <c r="AJ106" i="49"/>
  <c r="C115" i="49"/>
  <c r="AJ120" i="49"/>
  <c r="AJ112" i="49"/>
  <c r="AJ111" i="49"/>
  <c r="AJ113" i="49"/>
  <c r="AJ107" i="49"/>
  <c r="C111" i="49"/>
  <c r="AJ116" i="49"/>
  <c r="AJ108" i="49"/>
  <c r="K21" i="29" l="1"/>
  <c r="K20" i="29"/>
  <c r="K19" i="29"/>
  <c r="K18" i="29"/>
  <c r="K17" i="29"/>
  <c r="K16" i="29"/>
  <c r="K14" i="29"/>
  <c r="K15" i="29"/>
  <c r="K13" i="29"/>
  <c r="K12" i="29"/>
  <c r="K11" i="29"/>
  <c r="K9" i="29" l="1"/>
  <c r="K10" i="29" l="1"/>
</calcChain>
</file>

<file path=xl/sharedStrings.xml><?xml version="1.0" encoding="utf-8"?>
<sst xmlns="http://schemas.openxmlformats.org/spreadsheetml/2006/main" count="2992" uniqueCount="566">
  <si>
    <t>AY</t>
  </si>
  <si>
    <t>HAFTA</t>
  </si>
  <si>
    <t>SÜRE</t>
  </si>
  <si>
    <t>SAAT</t>
  </si>
  <si>
    <t>DEĞERLENDİRME</t>
  </si>
  <si>
    <t>14               18</t>
  </si>
  <si>
    <t>EYLÜL</t>
  </si>
  <si>
    <t>EKİM</t>
  </si>
  <si>
    <t>NİSAN</t>
  </si>
  <si>
    <t>KASIM</t>
  </si>
  <si>
    <t>ARALIK</t>
  </si>
  <si>
    <t>OCAK</t>
  </si>
  <si>
    <t>ŞUBAT</t>
  </si>
  <si>
    <t>08               12</t>
  </si>
  <si>
    <t>MART</t>
  </si>
  <si>
    <t>MAYIS</t>
  </si>
  <si>
    <t>HAZİRAN</t>
  </si>
  <si>
    <t>ÖĞRENME-ÖĞRETME
YÖNTEM ve
TEKNİKLERİ</t>
  </si>
  <si>
    <t>Okul Müdürü</t>
  </si>
  <si>
    <t>MANTIK</t>
  </si>
  <si>
    <t>TRİGONOMETRİ</t>
  </si>
  <si>
    <t>Ulusal Egemenlik ve Çocuk Bayramı</t>
  </si>
  <si>
    <t>Sıralama ve Seçme</t>
  </si>
  <si>
    <t>Özel Dörtgenler</t>
  </si>
  <si>
    <t>Çokgenler</t>
  </si>
  <si>
    <t>POLİNOMLAR</t>
  </si>
  <si>
    <t>UZAY GEOMETRİ</t>
  </si>
  <si>
    <t>KÜMELER</t>
  </si>
  <si>
    <t>ÜÇGENLER</t>
  </si>
  <si>
    <t>VERİ</t>
  </si>
  <si>
    <t>04               08</t>
  </si>
  <si>
    <t>18               22</t>
  </si>
  <si>
    <t>Alt Öğrenme Alanı</t>
  </si>
  <si>
    <t>KONULAR</t>
  </si>
  <si>
    <t>KAZANIMLAR</t>
  </si>
  <si>
    <t>DENKLEMLER VE EŞİTSİZLİKLER</t>
  </si>
  <si>
    <t>Kümelerde Temel Kavramlar</t>
  </si>
  <si>
    <t>Kümelerde İşlemler</t>
  </si>
  <si>
    <t>Üslü İfadeler ve Denklemler</t>
  </si>
  <si>
    <t>Üçgenlerde Eşlik ve Benzerlik</t>
  </si>
  <si>
    <t>01               05</t>
  </si>
  <si>
    <t>03               07</t>
  </si>
  <si>
    <t>17               21</t>
  </si>
  <si>
    <t>SAYMA VE OLASILIK</t>
  </si>
  <si>
    <t>FONKSİYONLAR</t>
  </si>
  <si>
    <t>İKİNCİ DERECEDEN DENKLEMLER</t>
  </si>
  <si>
    <t>DÖRTGENLER VE ÇOKGENLER</t>
  </si>
  <si>
    <t>Önermeler ve Bileşik Önermeler</t>
  </si>
  <si>
    <t>Denklemler ve Eşitsizliklerle İlgili Uygulamalar</t>
  </si>
  <si>
    <t>Merkezî Eğilim ve Yayılım Ölçüleri</t>
  </si>
  <si>
    <t>Verilerin Grafikle Gösterilmesi</t>
  </si>
  <si>
    <t>Birinci Dereceden Denklem ve Eşitsizlikler</t>
  </si>
  <si>
    <t>11               15</t>
  </si>
  <si>
    <t>23               27</t>
  </si>
  <si>
    <t>21               25</t>
  </si>
  <si>
    <t>28               01</t>
  </si>
  <si>
    <t>Cumhuriyet  Bayramı</t>
  </si>
  <si>
    <t>02               06</t>
  </si>
  <si>
    <t>Atatürk’ün İlke ve Görüşleri</t>
  </si>
  <si>
    <t>Basit Olayların Olasılıkları</t>
  </si>
  <si>
    <t>Fonksiyon Kavramı ve Gösterimi</t>
  </si>
  <si>
    <t>Polinom Kavramı ve Polinomlarla İşlemler</t>
  </si>
  <si>
    <t>Polinomların Çarpanlara Ayrılması</t>
  </si>
  <si>
    <t>İkinci Dereceden Bir Bilinmeyenli Denklemler</t>
  </si>
  <si>
    <t>Dörtgenler ve Özellikleri</t>
  </si>
  <si>
    <t>Katı Cisimler</t>
  </si>
  <si>
    <t>ANALİTİK GEOMETRİ</t>
  </si>
  <si>
    <t>FONKSİYONLARDA UYGULAMALAR</t>
  </si>
  <si>
    <t>DENKLEM VE EŞİTSİZLİK SİSTEMLERİ</t>
  </si>
  <si>
    <t>ÇEMBER VE DAİRE</t>
  </si>
  <si>
    <t>OLASILIK</t>
  </si>
  <si>
    <t>Yönlü Açılar</t>
  </si>
  <si>
    <t>Trigonometrik Fonksiyonlar</t>
  </si>
  <si>
    <t>Fonksiyonlarla İlgili Uygulamalar</t>
  </si>
  <si>
    <t>İkinci Dereceden Fonksiyonlar ve
Grafikleri</t>
  </si>
  <si>
    <t>Fonksiyonların                      Dönüşümleri</t>
  </si>
  <si>
    <t>İkinci Dereceden Bir Bilinmeyenli
Eşitsizlikler ve Eşitsizlik Sistemleri</t>
  </si>
  <si>
    <t>Çemberin Temel Elemanları</t>
  </si>
  <si>
    <t>Dairenin Çevresi ve Alanı</t>
  </si>
  <si>
    <t>Deneysel ve Teorik Olasılık</t>
  </si>
  <si>
    <t>Koşullu Olasılık</t>
  </si>
  <si>
    <t>ÜSTEL VE LOGARİTMİK FONKSİYONLAR</t>
  </si>
  <si>
    <t>DİZİLER</t>
  </si>
  <si>
    <t>DÖNÜŞÜMLER</t>
  </si>
  <si>
    <t>TÜREV</t>
  </si>
  <si>
    <t>İNTEGRAL</t>
  </si>
  <si>
    <t>Üstel Fonksiyon</t>
  </si>
  <si>
    <t>Logaritma Fonksiyonu</t>
  </si>
  <si>
    <t>Gerçek Sayı Dizileri</t>
  </si>
  <si>
    <t>Trigonometrik Denklemler</t>
  </si>
  <si>
    <t>Analitik Düzlemde Temel Dönüşümler</t>
  </si>
  <si>
    <t>Limit ve Süreklilik</t>
  </si>
  <si>
    <t>Anlık Değişim Oranı ve Türev</t>
  </si>
  <si>
    <t>Belirsiz İntegral</t>
  </si>
  <si>
    <t>Çemberin Analitik İncelenmesi</t>
  </si>
  <si>
    <t>OKUL ADI</t>
  </si>
  <si>
    <t>OKUL MÜDÜRÜ</t>
  </si>
  <si>
    <t>ZÜMRE BAŞKANI</t>
  </si>
  <si>
    <t>ÖĞRETMEN 1</t>
  </si>
  <si>
    <t>ÖĞRETMEN 2</t>
  </si>
  <si>
    <t>ÖĞRETMEN 3</t>
  </si>
  <si>
    <t>ÖĞRETMEN 4</t>
  </si>
  <si>
    <t>ÖĞRETMEN 5</t>
  </si>
  <si>
    <t>ÖĞRETMEN 6</t>
  </si>
  <si>
    <t>ÖĞRETMEN 7</t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</si>
  <si>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Kümelerde birleşim, kesişim, fark, tümleme işlemleri yardımıyla problemler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</si>
  <si>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Sayı kümelerini birbiriyle ilişkilendirir.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</si>
  <si>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Mutlak değer içeren birinci dereceden bir bilinmeyenli denklem ve eşitsizliklerin çözüm kümelerini bulur.</t>
    </r>
  </si>
  <si>
    <r>
      <rPr>
        <b/>
        <sz val="10"/>
        <color theme="1"/>
        <rFont val="Calibri"/>
        <family val="2"/>
        <charset val="162"/>
        <scheme val="minor"/>
      </rPr>
      <t xml:space="preserve">4. </t>
    </r>
    <r>
      <rPr>
        <sz val="10"/>
        <color theme="1"/>
        <rFont val="Calibri"/>
        <family val="2"/>
        <charset val="162"/>
        <scheme val="minor"/>
      </rPr>
      <t>Birinci dereceden iki bilinmeyenli denklem ve eşitsizlik sistemlerinin çözüm kümelerini bulur.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</si>
  <si>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Üslü ifadeleri içeren denklemleri çözer.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</si>
  <si>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Köklü ifadeleri içeren denklemleri çözer.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</si>
  <si>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Denklemler ve eşitsizlikler ile ilgili problemler çözer.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</si>
  <si>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Uzunlukları verilen üç doğru parçasının hangi durumlarda üçgen oluşturduğunu değerlendirir.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</si>
  <si>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İki üçgenin eş olması için gerekli olan asgari koşulları değerlendirir.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</si>
  <si>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İki üçgenin benzer olması için gerekli olan asgari koşulları değerlendirir.</t>
    </r>
  </si>
  <si>
    <r>
      <rPr>
        <b/>
        <sz val="10"/>
        <color theme="1"/>
        <rFont val="Calibri"/>
        <family val="2"/>
        <charset val="162"/>
        <scheme val="minor"/>
      </rPr>
      <t>5.</t>
    </r>
    <r>
      <rPr>
        <sz val="10"/>
        <color theme="1"/>
        <rFont val="Calibri"/>
        <family val="2"/>
        <charset val="162"/>
        <scheme val="minor"/>
      </rPr>
      <t xml:space="preserve"> Pascal üçgenini açıklar.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</si>
  <si>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Örnek uzay, deney, çıktı, bir olayın tümleyeni, kesin olay, imkânsız olay, ayrık olay ve ayrık olmayan olay kavramlarını açıklar.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</si>
  <si>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Fonksiyonlarla ilgili problemler çözer.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</si>
  <si>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Verilen bir fonksiyonun tersini bulur.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</si>
  <si>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Polinomlarla toplama, çıkarma, çarpma ve bölme işlemlerini yapar.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</si>
  <si>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Rasyonel ifadelerin sadeleştirilmesi ile ilgili işlemler yapar.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</si>
  <si>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Bir karmaşık sayının a+ib (a,b ∈ ℝ) biçiminde ifade edildiğini açıklar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</si>
  <si>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Çokgen kavramını açıklayarak işlemler yapar.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</si>
  <si>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Dik prizmalar ve dik piramitlerin uzunluk, alan ve hacim bağıntılarını oluşturur.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</si>
  <si>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Yönlü açıyı açıklar.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</si>
  <si>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Açı ölçü birimlerini açıklayarak birbiri ile ilişkilendirir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</si>
  <si>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Trigonometrik fonksiyonları birim çember yardımıyla açıklar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</si>
  <si>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Kosinüs teoremiyle ilgili problemler çözer.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</si>
  <si>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Sinüs teoremiyle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</si>
  <si>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5. </t>
    </r>
    <r>
      <rPr>
        <sz val="10"/>
        <color theme="1"/>
        <rFont val="Calibri"/>
        <family val="2"/>
        <charset val="162"/>
        <scheme val="minor"/>
      </rPr>
      <t>Sinüs, kosinüs, tanjant fonksiyonlarının ters fonksiyonlarını açıklar.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</si>
  <si>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Analitik düzlemde doğruları inceleyerek işlemler yapar.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</si>
  <si>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Bir noktanın bir doğruya uzaklığını hesaplar.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</si>
  <si>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Fonksiyonun grafik ve tablo temsilini kullanarak problem çözer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</si>
  <si>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 fonksiyonun grafiğinden, dönüşümler yardımı ile yeni fonksiyon grafikleri çizer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</si>
  <si>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İkinci dereceden bir bilinmeyenli eşitsizliklerin çözüm kümesini bulur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</si>
  <si>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İkinci dereceden bir bilinmeyenli eşitsizlik sistemlerinin çözüm kümesini bulur.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</si>
  <si>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Üstel fonksiyonu açıklar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</si>
  <si>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Logaritma fonksiyonu ile üstel fonksiyonu ilişkilendirerek problemler çözer.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</si>
  <si>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10 ve e tabanında logaritma fonksiyonunu tanımlayarak problemler çözer.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</si>
  <si>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Logaritma fonksiyonunun özelliklerini kullanarak işlemler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</si>
  <si>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Üstel, logaritmik denklemlerin ve eşitsizliklerin çözüm kümelerini bulur.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</si>
  <si>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Dizi kavramını fonksiyon kavramıyla ilişkilendirerek açıklar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</si>
  <si>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İki açının ölçüleri toplamının ve farkının trigonometrik değerlerine ait formülleri oluşturarak işlemler yapar.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</si>
  <si>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İki kat açı formüllerini oluşturarak işlemler yapar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</si>
  <si>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Trigonometrik denklemlerin çözüm kümelerini bulur.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</si>
  <si>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Analitik düzlemde koordinatları verilen bir noktanın öteleme, dönme ve simetri dönüşümleri altındaki görüntüsünün koordinatlarını bulur.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</si>
  <si>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Temel dönüşümler ve bileşkeleriyle ilgili problem çözer.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</si>
  <si>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Türevlenebilen iki fonksiyonun toplamı, farkı, çarpımı ve bölümünün türevine ait kurallar yardımıyla işlemler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</si>
  <si>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 fonksiyonun artan veya azalan olduğu aralıkları türev yardımıyla belirler.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</si>
  <si>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Bir fonksiyonun mutlak maksimum ve mutlak minimum, yerel maksimum, yerel minimum noktalarını belirler.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</si>
  <si>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Maksimum ve minimum problemlerini türev yardımıyla çözer.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</si>
  <si>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Değişken değiştirme yoluyla integral alma işlemleri yapar.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</si>
  <si>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Belirli integralin özelliklerini kullanarak işlemler yapar.</t>
    </r>
  </si>
  <si>
    <r>
      <rPr>
        <b/>
        <sz val="10"/>
        <color theme="1"/>
        <rFont val="Calibri"/>
        <family val="2"/>
        <charset val="162"/>
        <scheme val="minor"/>
      </rPr>
      <t xml:space="preserve">4. </t>
    </r>
    <r>
      <rPr>
        <sz val="10"/>
        <color theme="1"/>
        <rFont val="Calibri"/>
        <family val="2"/>
        <charset val="162"/>
        <scheme val="minor"/>
      </rPr>
      <t>Belirli integral ile alan hesabı yapar.</t>
    </r>
  </si>
  <si>
    <t>TARİH</t>
  </si>
  <si>
    <t>Dik Üçgen</t>
  </si>
  <si>
    <t>Bölünebilme</t>
  </si>
  <si>
    <t>Açık Önermeler ve İspat Teknikleri</t>
  </si>
  <si>
    <t>Sayı Kümeleri</t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</si>
  <si>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Küme işlemleri yardımıyla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</si>
  <si>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Sayı kümelerini birbiriyle ilişkilendirir.</t>
    </r>
  </si>
  <si>
    <r>
      <rPr>
        <b/>
        <sz val="10"/>
        <color theme="1"/>
        <rFont val="Calibri"/>
        <family val="2"/>
        <charset val="162"/>
        <scheme val="minor"/>
      </rPr>
      <t>5.</t>
    </r>
    <r>
      <rPr>
        <sz val="10"/>
        <color theme="1"/>
        <rFont val="Calibri"/>
        <family val="2"/>
        <charset val="162"/>
        <scheme val="minor"/>
      </rPr>
      <t xml:space="preserve"> Maksimum ve minimum problemlerini türev yardımıyla çözer.</t>
    </r>
  </si>
  <si>
    <t>15 Temmuz Demokrasi Zaferi ve Şehitleri Anma</t>
  </si>
  <si>
    <t>Sivil Savunma Günü</t>
  </si>
  <si>
    <t xml:space="preserve">Çanakkale Zaferi </t>
  </si>
  <si>
    <t>Harezmî’nin denklemler konusundaki çalışmaları</t>
  </si>
  <si>
    <t>2. Yazılı Sınavların Yapılması</t>
  </si>
  <si>
    <t>Cahit Arf'ın Hayatı</t>
  </si>
  <si>
    <t>Gelenbevi İsmail Efendi'nin Çalışmaları</t>
  </si>
  <si>
    <t>Harezmi'nin Çalışmaları</t>
  </si>
  <si>
    <t>İbni Sina'nın Çalışmaları</t>
  </si>
  <si>
    <t>Matrakçı Nasuh'un Çalışmaları</t>
  </si>
  <si>
    <t>Thales'in Çalışmaları</t>
  </si>
  <si>
    <t>Ömer Hayyam'ın Çalışmaları</t>
  </si>
  <si>
    <t>Biruni'nin Çalışmaları</t>
  </si>
  <si>
    <t>Evariste Galois ve Brahmagupta'nın Çalışmaları</t>
  </si>
  <si>
    <t>Harezmî ve Abdulhamid İbn Türk’ün Çalışmaları</t>
  </si>
  <si>
    <t>Molla Lütfi'nin Çalışmaları</t>
  </si>
  <si>
    <t>Archimedes’in çalışmaları</t>
  </si>
  <si>
    <t>Ali Kuşçu'nun Çalışmaları</t>
  </si>
  <si>
    <t>Ebul Vefa ve Gıyaseddin Cemşid'in Çalışmaları</t>
  </si>
  <si>
    <t>Legendre'nin Çalışmaları</t>
  </si>
  <si>
    <t>Minkowski'nin  Çalışmaları</t>
  </si>
  <si>
    <t>El Kindi'nin Çalışmaları</t>
  </si>
  <si>
    <t>Gelenbevi İsmail Efendi ve John Napier’in Çalışmaları</t>
  </si>
  <si>
    <t>El Battani’nin çalışmaları</t>
  </si>
  <si>
    <t>Bernolli'nin Çalışmaları</t>
  </si>
  <si>
    <t>Carl Friedrich Gauss'un Çalışmaları</t>
  </si>
  <si>
    <t>Cramer'in Çalışmaları</t>
  </si>
  <si>
    <t>Rolle'nin Çalışmaları</t>
  </si>
  <si>
    <t>Leibniz'in Çalışmaları</t>
  </si>
  <si>
    <t>Leonhard Euler'in Çalışmaları</t>
  </si>
  <si>
    <t>KULLANILAN EĞİTİM
TEKNOLOJİLERİ,
ARAÇ ve GEREÇLERİ / ETKİNLİK ALANI</t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</si>
  <si>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Üçgenin iç ve dış açıortaylarının özelliklerini elde eder.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</si>
  <si>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Üçgenin alanı ile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</si>
  <si>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Verileri merkezî eğilim ve yayılım ölçülerini hesaplayarak yorumlar.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</si>
  <si>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Özel dörtgenlerin açı, kenar, köşegen ve alan özelliklerini açıklayarak problemler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</si>
  <si>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Özel dörtgenlerin açı, kenar, köşegen ve alan özelliklerini açıklayarak problemler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</si>
  <si>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Çemberde teğetin özelliklerini göstererek işlemler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</si>
  <si>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Dairenin çevre ve alan bağıntılarını oluşturur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</si>
  <si>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Küre, dik dairesel silindir ve dik dairesel koninin alan ve hacim bağıntılarını oluşturarak işlemler yapar.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</si>
  <si>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Bir fonksiyonun belirli ve belirsiz integralleri arasındaki ilişkiyi açıklayarak işlemler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</si>
  <si>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Merkezi ve yarıçapı verilen çemberin denklemini oluşturur.</t>
    </r>
  </si>
  <si>
    <t>SAYILAR</t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</si>
  <si>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Doğal sayıların çözümlemesi ile ilgili problemler çözer.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</si>
  <si>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Eşit miktarda artarak devam eden sınırlı sayıdaki doğal sayıların toplamını bulur.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</si>
  <si>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Bir tamsayının pozitif tamsayı bölenlerinin sayısını bulur.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</si>
  <si>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Dik üçgenlerle ilgili problemler çözer.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</si>
  <si>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Dik üçgende trigonometrik oranlarla ilgili problemler çözer.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</si>
  <si>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Üçgenlerin benzerliğiyle ilgili problemler çözer.</t>
    </r>
  </si>
  <si>
    <t>DENKLEM VE EŞİTSİZLİKLER</t>
  </si>
  <si>
    <t>Bilinçli Tüketici Aritmetiği</t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</si>
  <si>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Birinci dereceden bir bilinmeyenli eşitsizliklerle ilgili problemler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</si>
  <si>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Gelirler ve giderler göz önüne alarak birey, aile ve kurum bütçesi oluşturur.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</si>
  <si>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Gelirler ve giderler göz önüne alarak birey, aile ve kurum bütçesi oluşturur.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</si>
  <si>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Seyahatlerde mümkün olan alternatifleri karşılaştırır.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</si>
  <si>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Çemberin temel elemanlarını tanır.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</si>
  <si>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Çemberlerde açıların özelliklerini kullanarak işlemler yapar.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</si>
  <si>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Çemberlerde açıların özelliklerini kullanarak işlemler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</si>
  <si>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Dairenin çevre ve alan bağıntılarını oluşturur.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</si>
  <si>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Dairenin çevre ve alan bağıntılarını oluşturur.</t>
    </r>
  </si>
  <si>
    <t>ÖLÇME</t>
  </si>
  <si>
    <t>KATI CİSİMLER</t>
  </si>
  <si>
    <t>Üslü ve Köklü İfadeler</t>
  </si>
  <si>
    <t>Veri Analizi</t>
  </si>
  <si>
    <t>Çevre, Alan ve Hacim Ölçme</t>
  </si>
  <si>
    <t>Küre ve Silindir</t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</si>
  <si>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 Üslü ve köklü ifadeler içeren denklemler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</si>
  <si>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 xml:space="preserve"> Üslü ve köklü ifadeler içeren denklemler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</si>
  <si>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Yüzde, oran ve orantı kavramlarıyla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</si>
  <si>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Yüzde, oran ve orantı kavramlarıyla ilgili problemler çözer.</t>
    </r>
  </si>
  <si>
    <r>
      <t xml:space="preserve">1. </t>
    </r>
    <r>
      <rPr>
        <sz val="10"/>
        <color theme="1"/>
        <rFont val="Calibri"/>
        <family val="2"/>
        <charset val="162"/>
        <scheme val="minor"/>
      </rPr>
      <t>Gerçek hayat durumlarıyla ilgili istatistik problemleri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</si>
  <si>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Gerçek hayat durumlarıyla ilgili istatistik problemleri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</si>
  <si>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Çevre, alan ve hacim ölçmeye yönelik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</si>
  <si>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Çevre, alan ve hacim ölçmeye yönelik problemler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</si>
  <si>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Küre ve dik dairesel silindirin alan ve hacim bağıntılarıyla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</si>
  <si>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Küre ve dik dairesel silindirin alan ve hacim bağıntılarıyla ilgili problemler çözer.</t>
    </r>
  </si>
  <si>
    <t>DEĞERLER EĞİTİMİ</t>
  </si>
  <si>
    <t>SEVGİ
Aile Önemi</t>
  </si>
  <si>
    <t>ADALET  
Adil Olma</t>
  </si>
  <si>
    <t>ADALET  
Eşit Davranma</t>
  </si>
  <si>
    <t>DOSTLUK 
Güven Duyma</t>
  </si>
  <si>
    <t>DOSTLUK 
Yardımlaşma</t>
  </si>
  <si>
    <t>DOSTLUK 
Vefalı Olma</t>
  </si>
  <si>
    <t>DÜRÜSTLÜK 
Doğru Sözlü Olma</t>
  </si>
  <si>
    <t>DÜRÜSTLÜK 
Güvenilir Olma</t>
  </si>
  <si>
    <t>DÜRÜSTLÜK 
Sözünde Durma</t>
  </si>
  <si>
    <t>ÖZDENETİM
Sorumluluk Alma</t>
  </si>
  <si>
    <t>ÖZDENETİM
Özgüven Sahibi Olma</t>
  </si>
  <si>
    <t>SEVGİ
Fedakarlık</t>
  </si>
  <si>
    <t>SORUMLULUK
Sorumlu Olma</t>
  </si>
  <si>
    <t>VATANSEVERLİK
Çalışkan Olmak</t>
  </si>
  <si>
    <t>VATANSEVERLİK
Dayanışma</t>
  </si>
  <si>
    <t>VATANSEVERLİK
Kanunlara Uymak</t>
  </si>
  <si>
    <t>VATANSEVERLİK
Tarihsel ve Doğal Mirası Koruma</t>
  </si>
  <si>
    <t>VATANSEVERLİK
Toplum Bilinci</t>
  </si>
  <si>
    <t>YARDIMSEVERLİK
Cömert Olma</t>
  </si>
  <si>
    <t>YARDIMSEVERLİK
Fedakar Olma</t>
  </si>
  <si>
    <t>YARDIMSEVERLİK
İşbirliği Yapma</t>
  </si>
  <si>
    <t>YARDIMSEVERLİK
Merhametli Olma</t>
  </si>
  <si>
    <t>YARDIMSEVERLİK
Paylaşma</t>
  </si>
  <si>
    <t>EMPATİ</t>
  </si>
  <si>
    <t>HOŞGÖRÜ</t>
  </si>
  <si>
    <t>ALÇAK GÖNÜLLÜLÜK</t>
  </si>
  <si>
    <t>KANAATKAR OLMAK</t>
  </si>
  <si>
    <t>SABIR
Azimli Olmak</t>
  </si>
  <si>
    <t>Açık ve Anlaşılır Konuşmak</t>
  </si>
  <si>
    <t>PAYLAŞMAK</t>
  </si>
  <si>
    <t>SAYGI
Alçak Gönüllü Olmak</t>
  </si>
  <si>
    <t>SAYGI
Davranış Kontrolü</t>
  </si>
  <si>
    <t>SAYGI
Değer Verme</t>
  </si>
  <si>
    <t>UZUN DÖNEMLİ AMAÇ</t>
  </si>
  <si>
    <t>EĞİTİM ARAÇ-GEREÇLERİ</t>
  </si>
  <si>
    <t>REHBER ÖĞRETMEN</t>
  </si>
  <si>
    <t>Sayılar ve Cebir Konusuna Giriş Sağlar</t>
  </si>
  <si>
    <t>Geometrik Kavramları Bilir</t>
  </si>
  <si>
    <t>Önermeler ve Bileşik Önermeleri Açıklar.</t>
  </si>
  <si>
    <t>Birinci Dereceden Denklemler ve Eşitsizlikleri Açıklar.</t>
  </si>
  <si>
    <t>Sayı Kümelerini Açıklar.
Bölünebilme Kurallarını Açıklar.</t>
  </si>
  <si>
    <t>Kümelerde Temel Kavramları Açıklar 
Kümelerde İşlemleri Yapar.</t>
  </si>
  <si>
    <t>Üslü İfadeler ve Denklemleri Açıklar.</t>
  </si>
  <si>
    <t>Denklemler ve Eşitsizliklerle İlgili Uygulamaları Bilir.</t>
  </si>
  <si>
    <t>Üçgenlerde Temel Kavramları Açıklar</t>
  </si>
  <si>
    <t>Üçgenlerde Eşlik ve Benzerliği Bilir.</t>
  </si>
  <si>
    <t>Üçgenin Yardımcı Elemanlarını Bilir.</t>
  </si>
  <si>
    <t>Dik Üçgen ve Trigonometriyi Bilir.</t>
  </si>
  <si>
    <t>Üçgenin Alanını Bilir</t>
  </si>
  <si>
    <t>Verilere Ait Kavramları Bilir</t>
  </si>
  <si>
    <t>Merkezî Eğilim ve Yayılım Ölçülerini Açıklar.
Verilerin Grafiği Okur</t>
  </si>
  <si>
    <t>KISA DÖNEMLİ AMAÇLAR</t>
  </si>
  <si>
    <t>Mantık konusuna girişi
kavrar.</t>
  </si>
  <si>
    <t>Kümeler konusunu bilir.</t>
  </si>
  <si>
    <t>Denklemler ve Eşitsizlikler konusunu bilir</t>
  </si>
  <si>
    <t>Üçgeni ve özelliklerini bilir</t>
  </si>
  <si>
    <t>Veri konusunu kavrar.</t>
  </si>
  <si>
    <t>Abaküs, Ahşap bloklar, Bilgisayar, Boya kalemi, Mevsim şeridi, Resimli Kartlar</t>
  </si>
  <si>
    <t>Afiş, Ahşap bloklar, Bilgisayar, Cetvel, Geometrik cisimler seti, Gönye, Örüntü blokları, Pergel, Resimli Kartlar</t>
  </si>
  <si>
    <t>Abaküs, Afiş, Ahşap bloklar, Boncuk, Cetvel, Çarpım tablosu, Hikaye kitabı, Kalem, Kitap, Mevsim şeridi, Örüntü blokları, Resimli Kartlar, Tarih şeridi</t>
  </si>
  <si>
    <t>Abaküs, Ahşap bloklar, Balon, Bilye, Geometrik cisimler seti, Harita, Kalem, Kitap, Resimli Kartlar</t>
  </si>
  <si>
    <t>Afiş, Balon, Bilgisayar, Kalem, Kitap, Poster</t>
  </si>
  <si>
    <t>HİLMİ CAN</t>
  </si>
  <si>
    <t>BAYRAN KILIÇ</t>
  </si>
  <si>
    <t>BOYABAT ANADOLU İMAM HATİP LİSESİ</t>
  </si>
  <si>
    <t>ÖĞRETMEN 8</t>
  </si>
  <si>
    <t>ÖĞRETMEN 9</t>
  </si>
  <si>
    <t>ÖĞRETMEN 10</t>
  </si>
  <si>
    <t>ÖĞRETMEN 11</t>
  </si>
  <si>
    <t>ÖĞRETMEN 12</t>
  </si>
  <si>
    <t>ÖĞRETMEN 13</t>
  </si>
  <si>
    <t>9 MATEMATİK</t>
  </si>
  <si>
    <t>DERS SAATLERİ</t>
  </si>
  <si>
    <t>10 MATEMATİK</t>
  </si>
  <si>
    <t>11 MATEMATİK</t>
  </si>
  <si>
    <t>12 MATEMATİK</t>
  </si>
  <si>
    <t>EĞİTİM ÖĞRETİM YILI</t>
  </si>
  <si>
    <t>ÖĞRETMEN 14</t>
  </si>
  <si>
    <t>ÖĞRETMEN 15</t>
  </si>
  <si>
    <t>DİĞER ÖĞRETMENLER</t>
  </si>
  <si>
    <t>07              11</t>
  </si>
  <si>
    <t>22               26</t>
  </si>
  <si>
    <t>14              18</t>
  </si>
  <si>
    <t>DİĞERKAM OLMAK</t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</si>
  <si>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Tam sayılarda bölünebilme kurallarıyla ilgili problemler çözer.</t>
    </r>
  </si>
  <si>
    <t xml:space="preserve">Üçgenlerin Yardımcı Elemanları    </t>
  </si>
  <si>
    <t>Soru-cevap etkileşimi, eleştirel düşünme, yaratıcı düşünme, araştırma yapma, sosyal ve kültürel aktarım, girişimci olma, iletişim kurma, öz denetim, öz güven, yaratıcılık, liderlik, tartışma</t>
  </si>
  <si>
    <r>
      <t xml:space="preserve">Üçgenlerde Temel Kavramlar
</t>
    </r>
    <r>
      <rPr>
        <b/>
        <sz val="10"/>
        <color theme="1"/>
        <rFont val="Calibri"/>
        <family val="2"/>
        <charset val="162"/>
        <scheme val="minor"/>
      </rPr>
      <t>Atatürkçü Düşüncede Milli Güç Unsurları</t>
    </r>
  </si>
  <si>
    <t>Dizüstü bilgisayar, Webcam, Tablet, Grafik Tablet, Etkileşimli tahta sunuları ve EBA materyalleri. MEB Ders Kitabı,
Multimedya Araçları,
Çalışma Yaprakları ve Etkinlikler, Gözlem formları</t>
  </si>
  <si>
    <t>Atatürk’ün İnkılapları</t>
  </si>
  <si>
    <r>
      <t xml:space="preserve">Özel Dörtgenler
</t>
    </r>
    <r>
      <rPr>
        <b/>
        <sz val="10"/>
        <color theme="1"/>
        <rFont val="Calibri"/>
        <family val="2"/>
        <charset val="162"/>
        <scheme val="minor"/>
      </rPr>
      <t>Atatürkçü Düşünce Sistemi</t>
    </r>
  </si>
  <si>
    <t xml:space="preserve">Sivil Savunma Günü
</t>
  </si>
  <si>
    <r>
      <t xml:space="preserve">Doğrunun Analitik İncelenmesi
</t>
    </r>
    <r>
      <rPr>
        <b/>
        <sz val="10"/>
        <color theme="1"/>
        <rFont val="Calibri"/>
        <family val="2"/>
        <charset val="162"/>
        <scheme val="minor"/>
      </rPr>
      <t xml:space="preserve">Atatürkçü Düşüncede yer alan Temel Fikirler </t>
    </r>
  </si>
  <si>
    <r>
      <rPr>
        <b/>
        <sz val="10"/>
        <color theme="1"/>
        <rFont val="Calibri"/>
        <family val="2"/>
        <charset val="162"/>
        <scheme val="minor"/>
      </rPr>
      <t>Atatürkçü Düşüncede Milli Güç Unsurları</t>
    </r>
    <r>
      <rPr>
        <sz val="10"/>
        <color theme="1"/>
        <rFont val="Calibri"/>
        <family val="2"/>
        <charset val="162"/>
        <scheme val="minor"/>
      </rPr>
      <t xml:space="preserve">
İkinci Dereceden Bir Bilinmeyenli
Eşitsizlikler ve Eşitsizlik Sistemleri</t>
    </r>
  </si>
  <si>
    <r>
      <rPr>
        <b/>
        <sz val="10"/>
        <color theme="1"/>
        <rFont val="Calibri"/>
        <family val="2"/>
        <charset val="162"/>
        <scheme val="minor"/>
      </rPr>
      <t>Atatürk’ün İlke ve Görüşleri</t>
    </r>
    <r>
      <rPr>
        <sz val="10"/>
        <color theme="1"/>
        <rFont val="Calibri"/>
        <family val="2"/>
        <charset val="162"/>
        <scheme val="minor"/>
      </rPr>
      <t xml:space="preserve">
Çemberde Açılar</t>
    </r>
  </si>
  <si>
    <r>
      <rPr>
        <b/>
        <sz val="10"/>
        <color theme="1"/>
        <rFont val="Calibri"/>
        <family val="2"/>
        <charset val="162"/>
        <scheme val="minor"/>
      </rPr>
      <t>Atatürkçü Düşünce Sistemi</t>
    </r>
    <r>
      <rPr>
        <sz val="10"/>
        <color theme="1"/>
        <rFont val="Calibri"/>
        <family val="2"/>
        <charset val="162"/>
        <scheme val="minor"/>
      </rPr>
      <t xml:space="preserve">
Katı Cisimler</t>
    </r>
  </si>
  <si>
    <t xml:space="preserve">Belirli İntegral ve                                          Uygulamaları  </t>
  </si>
  <si>
    <r>
      <t xml:space="preserve">Gerçek Sayı Dizileri
</t>
    </r>
    <r>
      <rPr>
        <b/>
        <sz val="10"/>
        <color theme="1"/>
        <rFont val="Calibri"/>
        <family val="2"/>
        <charset val="162"/>
        <scheme val="minor"/>
      </rPr>
      <t>Atatürk’ün Hayatı ve Kişiliği</t>
    </r>
  </si>
  <si>
    <r>
      <t xml:space="preserve">Toplam-Fark ve İki Kat Açı Formülleri
</t>
    </r>
    <r>
      <rPr>
        <b/>
        <sz val="10"/>
        <color theme="1"/>
        <rFont val="Calibri"/>
        <family val="2"/>
        <charset val="162"/>
        <scheme val="minor"/>
      </rPr>
      <t>Atatürkçü Düşüncede yer alan Temel Fikirler</t>
    </r>
  </si>
  <si>
    <r>
      <t xml:space="preserve">Belirsiz İntegral
</t>
    </r>
    <r>
      <rPr>
        <b/>
        <sz val="10"/>
        <color theme="1"/>
        <rFont val="Calibri"/>
        <family val="2"/>
        <charset val="162"/>
        <scheme val="minor"/>
      </rPr>
      <t>Atatürk’ün İlke ve Görüşleri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</si>
  <si>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İki kümenin kartezyen çarpımıyla ilgili işlemler yapar.</t>
    </r>
  </si>
  <si>
    <t xml:space="preserve">Kümelerde İşlemler ve Bağıntı     </t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</si>
  <si>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 xml:space="preserve">Her (∀) ve bazı (∃) niceleyicilerini örneklerle açıklar. </t>
    </r>
  </si>
  <si>
    <r>
      <rPr>
        <b/>
        <sz val="10"/>
        <color theme="1"/>
        <rFont val="Calibri"/>
        <family val="2"/>
        <charset val="162"/>
        <scheme val="minor"/>
      </rPr>
      <t>6.</t>
    </r>
    <r>
      <rPr>
        <sz val="10"/>
        <color theme="1"/>
        <rFont val="Calibri"/>
        <family val="2"/>
        <charset val="162"/>
        <scheme val="minor"/>
      </rPr>
      <t xml:space="preserve"> Pascal üçgenini açıklar.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</si>
  <si>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Koşullu olasılığı açıklayarak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</si>
  <si>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4. </t>
    </r>
    <r>
      <rPr>
        <sz val="10"/>
        <color theme="1"/>
        <rFont val="Calibri"/>
        <family val="2"/>
        <charset val="162"/>
        <scheme val="minor"/>
      </rPr>
      <t>Trigonometrik fonksiyonların periyotlarını bularak problem çözer.</t>
    </r>
  </si>
  <si>
    <r>
      <t xml:space="preserve">Bölünebilme
</t>
    </r>
    <r>
      <rPr>
        <b/>
        <sz val="10"/>
        <color theme="1"/>
        <rFont val="Calibri"/>
        <family val="2"/>
        <charset val="162"/>
        <scheme val="minor"/>
      </rPr>
      <t>Atatürk’ün Hayatı ve Kişiliği</t>
    </r>
  </si>
  <si>
    <r>
      <t xml:space="preserve">Birinci Dereceden Denklem ve Eşitsizlikler
</t>
    </r>
    <r>
      <rPr>
        <b/>
        <sz val="10"/>
        <color theme="1"/>
        <rFont val="Calibri"/>
        <family val="2"/>
        <charset val="162"/>
        <scheme val="minor"/>
      </rPr>
      <t>Atatürkçü Düşüncede Milli Güç Unsurları</t>
    </r>
  </si>
  <si>
    <r>
      <t xml:space="preserve">Üslü ve Köklü İfadeler
</t>
    </r>
    <r>
      <rPr>
        <b/>
        <sz val="10"/>
        <color theme="1"/>
        <rFont val="Calibri"/>
        <family val="2"/>
        <charset val="162"/>
        <scheme val="minor"/>
      </rPr>
      <t>Atatürk’ün İnkılapları</t>
    </r>
  </si>
  <si>
    <r>
      <t xml:space="preserve">Bilinçli Tüketici Aritmetiği
</t>
    </r>
    <r>
      <rPr>
        <b/>
        <sz val="10"/>
        <color theme="1"/>
        <rFont val="Calibri"/>
        <family val="2"/>
        <charset val="162"/>
        <scheme val="minor"/>
      </rPr>
      <t>Atatürkçü Düşüncede yer alan Temel Fikirler</t>
    </r>
  </si>
  <si>
    <r>
      <t xml:space="preserve">Veri Analizi
</t>
    </r>
    <r>
      <rPr>
        <b/>
        <sz val="10"/>
        <color theme="1"/>
        <rFont val="Calibri"/>
        <family val="2"/>
        <charset val="162"/>
        <scheme val="minor"/>
      </rPr>
      <t>Atatürkçü Düşüncede Milli Güç Unsurları</t>
    </r>
  </si>
  <si>
    <r>
      <t xml:space="preserve">Çevre, Alan ve Hacim Ölçme
</t>
    </r>
    <r>
      <rPr>
        <b/>
        <sz val="10"/>
        <color theme="1"/>
        <rFont val="Calibri"/>
        <family val="2"/>
        <charset val="162"/>
        <scheme val="minor"/>
      </rPr>
      <t>Atatürk’ün İlke ve Görüşleri</t>
    </r>
  </si>
  <si>
    <r>
      <t xml:space="preserve">Küre ve Silindir
</t>
    </r>
    <r>
      <rPr>
        <b/>
        <sz val="10"/>
        <color theme="1"/>
        <rFont val="Calibri"/>
        <family val="2"/>
        <charset val="162"/>
        <scheme val="minor"/>
      </rPr>
      <t xml:space="preserve">Atatürkçü Düşünce Sistemi </t>
    </r>
  </si>
  <si>
    <t>DAVRANIŞ / HEDEFLER</t>
  </si>
  <si>
    <t>SINIF REHBER ÖĞRETMENİ</t>
  </si>
  <si>
    <r>
      <t>15 Temmuz Demokrasi Zaferi ve Şehitleri Anma</t>
    </r>
    <r>
      <rPr>
        <sz val="4"/>
        <color theme="1"/>
        <rFont val="Calibri"/>
        <family val="2"/>
        <charset val="162"/>
        <scheme val="minor"/>
      </rPr>
      <t xml:space="preserve">
</t>
    </r>
  </si>
  <si>
    <r>
      <t>1. Yazılı Sınavların Yapılması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charset val="162"/>
        <scheme val="minor"/>
      </rPr>
      <t>İstiklal Marşının Kabulü</t>
    </r>
  </si>
  <si>
    <r>
      <t xml:space="preserve">Denklemler ve Eşitsizlikler konusunu bilir
</t>
    </r>
    <r>
      <rPr>
        <b/>
        <sz val="10"/>
        <color theme="1"/>
        <rFont val="Calibri"/>
        <family val="2"/>
        <charset val="162"/>
        <scheme val="minor"/>
      </rPr>
      <t>Atatürk’ün Hayatı ve Kişiliği</t>
    </r>
  </si>
  <si>
    <r>
      <t xml:space="preserve">Denklemler ve Eşitsizlikler konusunu bilir
</t>
    </r>
    <r>
      <rPr>
        <b/>
        <sz val="10"/>
        <color theme="1"/>
        <rFont val="Calibri"/>
        <family val="2"/>
        <charset val="162"/>
        <scheme val="minor"/>
      </rPr>
      <t>Atatürkçü Düşüncede yer alan Temel Fikirler</t>
    </r>
  </si>
  <si>
    <r>
      <t xml:space="preserve">Üçgeni ve özelliklerini bilir
</t>
    </r>
    <r>
      <rPr>
        <b/>
        <sz val="10"/>
        <color theme="1"/>
        <rFont val="Calibri"/>
        <family val="2"/>
        <charset val="162"/>
        <scheme val="minor"/>
      </rPr>
      <t>Atatürkçü Düşüncede Milli Güç Unsurları</t>
    </r>
  </si>
  <si>
    <r>
      <t xml:space="preserve">Üçgeni ve özelliklerini bilir
</t>
    </r>
    <r>
      <rPr>
        <b/>
        <sz val="10"/>
        <color theme="1"/>
        <rFont val="Calibri"/>
        <family val="2"/>
        <charset val="162"/>
        <scheme val="minor"/>
      </rPr>
      <t xml:space="preserve">Atatürkçü Düşünce Sistemi </t>
    </r>
  </si>
  <si>
    <t>9 BEP ÖĞRENCİ ADI</t>
  </si>
  <si>
    <t>10 BEP ÖĞRENCİ ADI</t>
  </si>
  <si>
    <t>Veri, sayma ve olasılık konularını bilir.</t>
  </si>
  <si>
    <t>Saymayı kavrar.</t>
  </si>
  <si>
    <t>Sıralama ve Seçmeyi açıklar</t>
  </si>
  <si>
    <t>Olasılığı bilir.</t>
  </si>
  <si>
    <t>Basit Olayların Olasılıklarını açıklar.</t>
  </si>
  <si>
    <t>Abaküs, Afiş, Balon, Bilye, Boncuk, Boya kalemi, Fon kartonu, Oyun Hamuru, Örüntü blokları, Resimli Kartlar</t>
  </si>
  <si>
    <t>Afiş, Ahşap bloklar, Boncuk, Boya kalemi, Makas, Oyun Hamuru, Resimli Kartlar</t>
  </si>
  <si>
    <t>Sayılar ve Cebir konusuna girişi kavrar.</t>
  </si>
  <si>
    <t>Sayılar ve Cebir konusuna girişi kavrar</t>
  </si>
  <si>
    <t>İki Fonksiyonun Bileşkesi ve Bir Fonksiyonun Tersini açıklar.</t>
  </si>
  <si>
    <r>
      <t xml:space="preserve">Fonksiyonları kavrar.
</t>
    </r>
    <r>
      <rPr>
        <b/>
        <sz val="10"/>
        <color theme="1"/>
        <rFont val="Calibri"/>
        <family val="2"/>
        <charset val="162"/>
        <scheme val="minor"/>
      </rPr>
      <t>Atatürkçü Düşüncede yer alan Temel Fikirler</t>
    </r>
  </si>
  <si>
    <t>Fonksiyonları kavrar.</t>
  </si>
  <si>
    <r>
      <t xml:space="preserve">Fonksiyonları kavrar.
</t>
    </r>
    <r>
      <rPr>
        <b/>
        <sz val="10"/>
        <color theme="1"/>
        <rFont val="Calibri"/>
        <family val="2"/>
        <charset val="162"/>
        <scheme val="minor"/>
      </rPr>
      <t>Atatürk’ün Hayatı ve Kişiliği</t>
    </r>
  </si>
  <si>
    <t>Afiş, Ahşap bloklar, Balon, Bilgisayar, Boya kalemi, Cetvel, İletki, Kalem, Kitap, Oyun hamuru, Resimli Kartlar</t>
  </si>
  <si>
    <t>Polinomları bilir</t>
  </si>
  <si>
    <t>Polinomların Çarpanlara Ayrılmasını bilir</t>
  </si>
  <si>
    <t>Polinom Kavramı ve Polinomlarla İşlemleri açıklar.</t>
  </si>
  <si>
    <t>Fonksiyon Kavramı ve Gösterimini açıklar</t>
  </si>
  <si>
    <r>
      <t xml:space="preserve">İkinci Dereceden Denklemleri bilir
</t>
    </r>
    <r>
      <rPr>
        <b/>
        <sz val="10"/>
        <color theme="1"/>
        <rFont val="Calibri"/>
        <family val="2"/>
        <charset val="162"/>
        <scheme val="minor"/>
      </rPr>
      <t>Atatürkçü Düşüncede Milli Güç Unsurları</t>
    </r>
  </si>
  <si>
    <t>İkinci Dereceden Bir Bilinmeyenli Denklemleri gösterir</t>
  </si>
  <si>
    <t>Geometrik kavramları bilir.</t>
  </si>
  <si>
    <t>Uzay Geometriyi bilir</t>
  </si>
  <si>
    <t>Katı Cisimleri açıklar</t>
  </si>
  <si>
    <t>Ahşap bloklar, Bilgisayar, Cetvel, Fon kartonu, Geometrik cisimler seti, Makas, Oyun Hamuru, Resimli kartlar</t>
  </si>
  <si>
    <t>Afiş, Ahşap bloklar, Cetvel, Fon kartonu, Geometrik cisimler seti, Makas, Oyun Hamuru, Resimli Kartlar</t>
  </si>
  <si>
    <t>Abaküs, Afiş, Boncuk, Boya kalemi, Makas, Onluk taban blokları</t>
  </si>
  <si>
    <t>Çokgenleri açıklar</t>
  </si>
  <si>
    <t>Dörtgenler ve Özelliklerini bilir.</t>
  </si>
  <si>
    <t>Özel Dörtgenleri bilir.</t>
  </si>
  <si>
    <t>Dörtgenler ve Çokgenleri bilir.</t>
  </si>
  <si>
    <r>
      <t xml:space="preserve">Dörtgenler ve Çokgenleri bilir.
</t>
    </r>
    <r>
      <rPr>
        <b/>
        <sz val="10"/>
        <color theme="1"/>
        <rFont val="Calibri"/>
        <family val="2"/>
        <charset val="162"/>
        <scheme val="minor"/>
      </rPr>
      <t xml:space="preserve">Atatürkçü Düşünce Sistemi </t>
    </r>
  </si>
  <si>
    <t>2021 – 2022 EĞİTİM ÖĞRETİM YILI</t>
  </si>
  <si>
    <t>03.09.2021</t>
  </si>
  <si>
    <t>11 BEP ÖĞRENCİ ADI</t>
  </si>
  <si>
    <t>12 BEP ÖĞRENCİ ADI</t>
  </si>
  <si>
    <r>
      <rPr>
        <b/>
        <sz val="10"/>
        <color theme="1"/>
        <rFont val="Calibri"/>
        <family val="2"/>
        <charset val="162"/>
        <scheme val="minor"/>
      </rPr>
      <t xml:space="preserve">4. </t>
    </r>
    <r>
      <rPr>
        <sz val="10"/>
        <color theme="1"/>
        <rFont val="Calibri"/>
        <family val="2"/>
        <charset val="162"/>
        <scheme val="minor"/>
      </rPr>
      <t>Üçgenlerin benzerliği ile ilgili problemler çözer.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</si>
  <si>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Fonksiyonların grafiklerini çizer.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</si>
  <si>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Gerçek hayat durumlarından doğrusal fonksiyonlarla ifade edilebilenlerin grafik gösterimlerini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</si>
  <si>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Fonksiyonun grafik ve tablo temsilini kullanarak problem çözer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</si>
  <si>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Deneysel olasılık ile teorik olasılığı ilişkilendirir.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</si>
  <si>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Üstel ve logaritmik fonksiyonları gerçek hayat durumlarını modellemede kullanır.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</si>
  <si>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Diziler yardımıyla gerçek hayat durumları ile ilgili problemler çözer.</t>
    </r>
  </si>
  <si>
    <t>06 
10</t>
  </si>
  <si>
    <t>13
17</t>
  </si>
  <si>
    <t>20
24</t>
  </si>
  <si>
    <t>27               01</t>
  </si>
  <si>
    <t>25               29</t>
  </si>
  <si>
    <t>29               03</t>
  </si>
  <si>
    <t>06              10</t>
  </si>
  <si>
    <t>13               17</t>
  </si>
  <si>
    <t>20               24</t>
  </si>
  <si>
    <t>27               31</t>
  </si>
  <si>
    <t>10               14</t>
  </si>
  <si>
    <t>YARIYIL TATİLİ ( 22 OCAK - 06 ŞUBAT)</t>
  </si>
  <si>
    <t>07               11</t>
  </si>
  <si>
    <t>28               04</t>
  </si>
  <si>
    <t>21              25</t>
  </si>
  <si>
    <t>ARA TATİL (09 NİSAN - 17 NİSAN)</t>
  </si>
  <si>
    <t>ARA TATİL (13 KASIM - 21 KASIM)</t>
  </si>
  <si>
    <t>09              13</t>
  </si>
  <si>
    <t>16               20</t>
  </si>
  <si>
    <t>30               03</t>
  </si>
  <si>
    <t>13              17</t>
  </si>
  <si>
    <r>
      <t>Bu yıllık plan; 2551 Sayılı Tebliğler Dergisi “</t>
    </r>
    <r>
      <rPr>
        <b/>
        <sz val="10"/>
        <color theme="1"/>
        <rFont val="Tahoma"/>
        <family val="2"/>
        <charset val="162"/>
      </rPr>
      <t>Millî Eğitim Bakanlığı  Eğitim ve Öğretim Çalışmalarının Plânlı Yürütülmesine İlişkin Yönerge</t>
    </r>
    <r>
      <rPr>
        <sz val="10"/>
        <color theme="1"/>
        <rFont val="Tahoma"/>
        <family val="2"/>
        <charset val="162"/>
      </rPr>
      <t>”,                                                                                                                                                          Matematik dersinin Talim Terbiye Kurulu’nun 19.01.2018 tarih ve 32 sayılı kararı “</t>
    </r>
    <r>
      <rPr>
        <b/>
        <sz val="10"/>
        <color theme="1"/>
        <rFont val="Tahoma"/>
        <family val="2"/>
        <charset val="162"/>
      </rPr>
      <t>Ortaöğretim Matematik Dersi Öğretim Programı</t>
    </r>
    <r>
      <rPr>
        <sz val="10"/>
        <color theme="1"/>
        <rFont val="Tahoma"/>
        <family val="2"/>
        <charset val="162"/>
      </rPr>
      <t xml:space="preserve">” ,                                                                                                                                                                             2104 Sayılı Tebliğler dergisi “ </t>
    </r>
    <r>
      <rPr>
        <b/>
        <sz val="10"/>
        <color theme="1"/>
        <rFont val="Tahoma"/>
        <family val="2"/>
        <charset val="162"/>
      </rPr>
      <t>İlköğretim ve Ortaöğretim Kurumlarında Atatürk İnkılap ve İlkelerinin Öğretim Esasları Yönergesi</t>
    </r>
    <r>
      <rPr>
        <sz val="10"/>
        <color theme="1"/>
        <rFont val="Tahoma"/>
        <family val="2"/>
        <charset val="162"/>
      </rPr>
      <t xml:space="preserve"> “  ,                                                                                                                                                                                        "</t>
    </r>
    <r>
      <rPr>
        <b/>
        <sz val="10"/>
        <color theme="1"/>
        <rFont val="Tahoma"/>
        <family val="2"/>
        <charset val="162"/>
      </rPr>
      <t>M.E.B. 2021 - 2022 Eğitim ve Öğretim Yılı Çalışma Takvimi Genelgesi</t>
    </r>
    <r>
      <rPr>
        <sz val="10"/>
        <color theme="1"/>
        <rFont val="Tahoma"/>
        <family val="2"/>
        <charset val="162"/>
      </rPr>
      <t>" ve Talim Terbiye Kurulu’nun 19.02.2018 tarih ve 56 sayılı 
"</t>
    </r>
    <r>
      <rPr>
        <b/>
        <sz val="10"/>
        <color theme="1"/>
        <rFont val="Tahoma"/>
        <family val="2"/>
        <charset val="162"/>
      </rPr>
      <t xml:space="preserve">M.E.B. Ortaöğretim Kurumları Haftalık Ders Çizelgeleri </t>
    </r>
    <r>
      <rPr>
        <sz val="10"/>
        <color theme="1"/>
        <rFont val="Tahoma"/>
        <family val="2"/>
        <charset val="162"/>
      </rPr>
      <t>" esas alınarak hazırlanmıştır.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</si>
  <si>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 xml:space="preserve">Önermeyi, önermenin doğruluk değerini, iki önermenin denkliğini ve önermenin değilini açıklar.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Bileşik önermeyi örneklerle açıklar, ‘‘ve, veya, ya da’’ bağlaçları ile kurulan bileşik önermelerin özelliklerini ve De Morgan kurallarını doğruluk tablosu kullanarak gösterir.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</si>
  <si>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Koşullu önermeyi ve iki yönlü koşullu önermeyi açıklar.
</t>
    </r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Her (∀) ve bazı (∃) niceleyicilerini örneklerle açıklar.
</t>
    </r>
    <r>
      <rPr>
        <b/>
        <sz val="10"/>
        <color theme="1"/>
        <rFont val="Calibri"/>
        <family val="2"/>
        <charset val="162"/>
        <scheme val="minor"/>
      </rPr>
      <t>5.</t>
    </r>
    <r>
      <rPr>
        <sz val="10"/>
        <color theme="1"/>
        <rFont val="Calibri"/>
        <family val="2"/>
        <charset val="162"/>
        <scheme val="minor"/>
      </rPr>
      <t xml:space="preserve"> Tanım, aksiyom, teorem ve ispat kavramlarını açıklar.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</si>
  <si>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Kümeler ile ilgili temel kavramlar hatırlatılır.                                                                     
</t>
    </r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Alt kümeyi kullanarak işlemler yapar.                                                                                
</t>
    </r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İki kümenin eşitliğini kullanarak işlemler yapar</t>
    </r>
  </si>
  <si>
    <t xml:space="preserve">Sayı Kümeleri </t>
  </si>
  <si>
    <t>ENKLEMLER VE EŞİTSİZLİKLER</t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</si>
  <si>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Tam sayılarda EBOB ve EKOK ile ilgili uygulamalar yapar.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</si>
  <si>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Gerçek hayatta periyodik olarak tekrar eden durumları içeren problemleri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</si>
  <si>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Gerçek sayılar kümesinde aralık kavramını açıklar.
</t>
    </r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Birinci dereceden bir bilinmeyenli denklem ve eşitsizliklerin çözüm kümelerini bulur.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</si>
  <si>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Birinci dereceden iki bilinmeyenli denklem ve eşitsizlik sistemlerinin çözüm kümelerini bulur.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</si>
  <si>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Köklü ifadeleri içeren denklemleri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</si>
  <si>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Oran ve orantı kavramlarını kullanarak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</si>
  <si>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Denklemler ve eşitsizlikler ile ilgili problemler çözer.</t>
    </r>
  </si>
  <si>
    <t>Dizüstü bilgisayar, Webcam, Tablet, Grafik Tablet, Etkileşimli tahta sunuları ve EBA materyalleri. MEB Ders Kitabı,
Multimedya Araçları,
Çalışma Yaprakları ve Etkinlikler</t>
  </si>
  <si>
    <t>Üçgenin Alanı</t>
  </si>
  <si>
    <r>
      <t xml:space="preserve">Dizüstü bilgisayar, Webcam, Tablet, Grafik Tablet, Etkileşimli tahta sunuları ve EBA materyalleri. MEB Ders Kitabı,
Multimedya Araçları,
Çalışma Yaprakları ve Etkinlikler, Gözlem formları
</t>
    </r>
    <r>
      <rPr>
        <i/>
        <sz val="10"/>
        <color theme="1"/>
        <rFont val="Calibri"/>
        <family val="2"/>
        <charset val="162"/>
        <scheme val="minor"/>
      </rPr>
      <t>Boole ve Leibniz’in Çalışmaları
Cantor ve Borel'in Çalışmaları</t>
    </r>
  </si>
  <si>
    <t xml:space="preserve">
Soru-cevap etkileşimi, eleştirel düşünme, yaratıcı düşünme, araştırma yapma, sosyal ve kültürel aktarım, girişimci olma, iletişim kurma, öz denetim, öz güven, yaratıcılık, liderlik, tartışma
</t>
  </si>
  <si>
    <r>
      <t xml:space="preserve">Bölünebilme Kuralları
</t>
    </r>
    <r>
      <rPr>
        <b/>
        <sz val="10"/>
        <color theme="1"/>
        <rFont val="Calibri"/>
        <family val="2"/>
        <charset val="162"/>
        <scheme val="minor"/>
      </rPr>
      <t>Atatürk’ün İnkılapları</t>
    </r>
  </si>
  <si>
    <r>
      <t xml:space="preserve">Bölünebilme Kuralları
</t>
    </r>
    <r>
      <rPr>
        <b/>
        <sz val="10"/>
        <color theme="1"/>
        <rFont val="Calibri"/>
        <family val="2"/>
        <charset val="162"/>
        <scheme val="minor"/>
      </rPr>
      <t>Atatürk’ün Hayatı ve Kişiliği</t>
    </r>
  </si>
  <si>
    <r>
      <t xml:space="preserve">Birinci Dereceden Denklem ve Eşitsizlikler
</t>
    </r>
    <r>
      <rPr>
        <b/>
        <sz val="10"/>
        <color theme="1"/>
        <rFont val="Calibri"/>
        <family val="2"/>
        <charset val="162"/>
        <scheme val="minor"/>
      </rPr>
      <t>Atatürkçü Düşüncede yer alan Temel Fikirler</t>
    </r>
  </si>
  <si>
    <r>
      <t xml:space="preserve">Üçgenlerin Yardımcı Elemanları   
</t>
    </r>
    <r>
      <rPr>
        <b/>
        <sz val="10"/>
        <color theme="1"/>
        <rFont val="Calibri"/>
        <family val="2"/>
        <charset val="162"/>
        <scheme val="minor"/>
      </rPr>
      <t xml:space="preserve">Atatürk’ün İlke ve Görüşleri </t>
    </r>
  </si>
  <si>
    <r>
      <t xml:space="preserve">Dik Üçgen ve Trigonometri
</t>
    </r>
    <r>
      <rPr>
        <b/>
        <sz val="10"/>
        <color theme="1"/>
        <rFont val="Calibri"/>
        <family val="2"/>
        <charset val="162"/>
        <scheme val="minor"/>
      </rPr>
      <t xml:space="preserve">
Atatürkçü Düşünce Sistemi</t>
    </r>
  </si>
  <si>
    <t>1. Yazılı Sınavların Yapılması</t>
  </si>
  <si>
    <t xml:space="preserve">İstiklal Marşının Kabulü
Yeşilay Haftası
Çanakkale Zaferi </t>
  </si>
  <si>
    <r>
      <t xml:space="preserve">Pythagoras’ un Çalışmaları
</t>
    </r>
    <r>
      <rPr>
        <i/>
        <sz val="5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 xml:space="preserve">Euclid’in Çalışmaları
</t>
    </r>
    <r>
      <rPr>
        <i/>
        <sz val="5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Ebu’l Vefa ve Gıyaseddin Cemşid’in Trigonometriyle İlgili Çalışmaları</t>
    </r>
  </si>
  <si>
    <t>1. Yazılı Sınavların Yapılması
Atatürk Haftası
Öğretmenler Günü</t>
  </si>
  <si>
    <t xml:space="preserve">Emek ve Dayanışma Günü
Ramazan Bayramı
 Atatürk’ü Anma Gençlik ve Spor Bayramı 
</t>
  </si>
  <si>
    <t xml:space="preserve">
2. Yazılı Sınavların Yapılması</t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</si>
  <si>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Koşullu önermeyi ve iki yönlü koşullu önermeyi açıklar.
</t>
    </r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Sözel olarak veya sembolik mantık dilinde verilen bileşik önermeleri birbirine dönüştürür
</t>
    </r>
    <r>
      <rPr>
        <b/>
        <sz val="10"/>
        <color theme="1"/>
        <rFont val="Calibri"/>
        <family val="2"/>
        <charset val="162"/>
        <scheme val="minor"/>
      </rPr>
      <t>5.</t>
    </r>
    <r>
      <rPr>
        <sz val="10"/>
        <color theme="1"/>
        <rFont val="Calibri"/>
        <family val="2"/>
        <charset val="162"/>
        <scheme val="minor"/>
      </rPr>
      <t xml:space="preserve"> Totoloji ve çelişkiyi örneklerle açıklar.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</si>
  <si>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Bağıntı kavramını açıklar.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</si>
  <si>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Tam sayılardaki bölme algoritması verilir.
</t>
    </r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Tam sayılarda EBOB ve EKOK ile ilgili uygulamalar yapar.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</si>
  <si>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Tam sayılarda EBOB ve EKOK ile ilgili uygulamalar yapar.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</si>
  <si>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Gerçek hayatta periyodik olarak tekrar eden durumları içeren problemleri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</si>
  <si>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 xml:space="preserve">Üçgende açı özellikleri ile ilgili işlemler yapar.                                          
</t>
    </r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Üçgenin kenar uzunlukları ile bu kenarların karşılarındaki açıların ölçülerini ilişkilendirir.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</si>
  <si>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Uzunlukları verilen üç doğru parçasının hangi durumlarda üçgen oluşturduğunu değerlendirir.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</si>
  <si>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Üçgenin bir kenarına paralel ve diğer iki kenarı kesecek şekilde çizilen doğrunun ayırdığı doğru parçaları arasındaki ilişkiyi kurar.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</si>
  <si>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Üçgenlerin benzerliği ile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</si>
  <si>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 xml:space="preserve">Üçgenin kenarortaylarının özelliklerini elde eder.
</t>
    </r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Üçgenin kenar orta dikmelerinin bir noktada kesiştiğini gösterir.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</si>
  <si>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Üçgenin çeşidine göre yüksekliklerinin kesiştiği noktanın konumunu belirler.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</si>
  <si>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Dik üçgende Pisagor teoremini elde ederek problemler çözer.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Öklid teoremini elde ederek problemler çözer.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</si>
  <si>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Dik üçgende dar açıların trigonometrik oranlarını hesaplar.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</si>
  <si>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Birim çemberi tanımlar ve trigonometrik oranları birim çemberin üzerindeki noktanın koordinatlarıyla ilişkilendirir.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</si>
  <si>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Üçgenin alanı ile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</si>
  <si>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 xml:space="preserve">Bir veri grubuna ilişkin histogram oluşturur.
</t>
    </r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Gerçek hayat durumunu yansıtan veri gruplarını uygun grafik türleriyle temsil ederek yorumlar.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</si>
  <si>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 veri grubuna ilişkin histogram oluşturur.
</t>
    </r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Gerçek hayat durumunu yansıtan veri gruplarını uygun grafik türleriyle temsil ederek yorumlar.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</si>
  <si>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Verileri merkezî eğilim ve yayılım ölçülerini hesaplayarak yorumlar.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</si>
  <si>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Üçgenin kenarortaylarının özelliklerini elde eder.
</t>
    </r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Üçgenin kenar orta dikmelerinin bir noktada kesiştiğini gösterir.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</si>
  <si>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İki üçgenin benzer olması için gerekli olan asgari koşulları değerlendirir.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</si>
  <si>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Üçgende açı özellikleri ile ilgili işlemler yapar.                                          
</t>
    </r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Üçgenin kenar uzunlukları ile bu kenarların karşılarındaki açıların ölçülerini ilişkilendirir.</t>
    </r>
  </si>
  <si>
    <r>
      <t>Bu yıllık plan; 2551 Sayılı Tebliğler Dergisi “</t>
    </r>
    <r>
      <rPr>
        <b/>
        <sz val="10"/>
        <color theme="1"/>
        <rFont val="Tahoma"/>
        <family val="2"/>
        <charset val="162"/>
      </rPr>
      <t>Millî Eğitim Bakanlığı  Eğitim ve Öğretim Çalışmalarının Plânlı Yürütülmesine İlişkin Yönerge</t>
    </r>
    <r>
      <rPr>
        <sz val="10"/>
        <color theme="1"/>
        <rFont val="Tahoma"/>
        <family val="2"/>
        <charset val="162"/>
      </rPr>
      <t>”,                                                                                                                                                          Matematik dersinin Talim Terbiye Kurulu’nun 19.01.2018 tarih ve 33 sayılı kararı “</t>
    </r>
    <r>
      <rPr>
        <b/>
        <sz val="10"/>
        <color theme="1"/>
        <rFont val="Tahoma"/>
        <family val="2"/>
        <charset val="162"/>
      </rPr>
      <t>Fen Lisesi Matematik Dersi Öğretim Programı</t>
    </r>
    <r>
      <rPr>
        <sz val="10"/>
        <color theme="1"/>
        <rFont val="Tahoma"/>
        <family val="2"/>
        <charset val="162"/>
      </rPr>
      <t xml:space="preserve">” ,                                                                                                                                                                             2104 Sayılı Tebliğler dergisi “ </t>
    </r>
    <r>
      <rPr>
        <b/>
        <sz val="10"/>
        <color theme="1"/>
        <rFont val="Tahoma"/>
        <family val="2"/>
        <charset val="162"/>
      </rPr>
      <t>İlköğretim ve Ortaöğretim Kurumlarında Atatürk İnkılap ve İlkelerinin Öğretim Esasları Yönergesi</t>
    </r>
    <r>
      <rPr>
        <sz val="10"/>
        <color theme="1"/>
        <rFont val="Tahoma"/>
        <family val="2"/>
        <charset val="162"/>
      </rPr>
      <t xml:space="preserve"> “  ,                                                                                                                                                                                        "</t>
    </r>
    <r>
      <rPr>
        <b/>
        <sz val="10"/>
        <color theme="1"/>
        <rFont val="Tahoma"/>
        <family val="2"/>
        <charset val="162"/>
      </rPr>
      <t>M.E.B. 2021 - 2022 Eğitim ve Öğretim Yılı Çalışma Takvimi Genelgesi</t>
    </r>
    <r>
      <rPr>
        <sz val="10"/>
        <color theme="1"/>
        <rFont val="Tahoma"/>
        <family val="2"/>
        <charset val="162"/>
      </rPr>
      <t>" ve Talim Terbiye Kurulu’nun 19.02.2018 tarih ve 56 sayılı 
"</t>
    </r>
    <r>
      <rPr>
        <b/>
        <sz val="10"/>
        <color theme="1"/>
        <rFont val="Tahoma"/>
        <family val="2"/>
        <charset val="162"/>
      </rPr>
      <t xml:space="preserve">M.E.B. Ortaöğretim Kurumları Haftalık Ders Çizelgeleri </t>
    </r>
    <r>
      <rPr>
        <sz val="10"/>
        <color theme="1"/>
        <rFont val="Tahoma"/>
        <family val="2"/>
        <charset val="162"/>
      </rPr>
      <t>" esas alınarak hazırlanmıştır.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</si>
  <si>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 polinomu çarpanlarına ayırır.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</si>
  <si>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 değişkenli polinom kavramını açıklar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</si>
  <si>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Fonksiyonlarda bileşke işlemiyle ilgili işlemler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</si>
  <si>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Bire bir ve örten fonksiyonlar ile ilgili uygulamalar yapar.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</si>
  <si>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Fonksiyonların grafiklerini yorumlar.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</si>
  <si>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Örnek uzay, deney, çıktı, bir olayın tümleyeni, kesin olay, imkânsız olay, ayrık olay ve ayrık olmayan olay kavramlarını açıklar.
</t>
    </r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Olasılık kavramı ile ilgili uygulamalar yapar.</t>
    </r>
  </si>
  <si>
    <r>
      <rPr>
        <b/>
        <sz val="10"/>
        <color theme="1"/>
        <rFont val="Calibri"/>
        <family val="2"/>
        <charset val="162"/>
        <scheme val="minor"/>
      </rPr>
      <t xml:space="preserve">6. </t>
    </r>
    <r>
      <rPr>
        <sz val="10"/>
        <color theme="1"/>
        <rFont val="Calibri"/>
        <family val="2"/>
        <charset val="162"/>
        <scheme val="minor"/>
      </rPr>
      <t>Binom açılımını yapar.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</si>
  <si>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Sınırlı sayıda tekrarlayan nesnelerin dizilişlerini (permütasyonlarını) açıklayarak problemler çözer.
</t>
    </r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n elemanlı bir kümenin r tane elemanının kaç farklı şekilde seçilebileceğini hesaplar.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</si>
  <si>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n çeşit nesne ile oluşturulabilecek r li dizilişlerin (permütasyonların) kaç farklı şekilde yapılabileceğini hesaplar.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</si>
  <si>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Olayların gerçekleşme sayısını toplama ve çarpma yöntemlerini kullanarak hesaplar.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</si>
  <si>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Dik prizmalar ve dik piramitlerin uzunluk, alan ve hacim bağıntılarını oluşturur.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</si>
  <si>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Dörtgenin temel elemanlarını ve özelliklerini açıklayarak problemler çözer.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</si>
  <si>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İkinci dereceden bir bilinmeyenli denklemin kökleri ile katsayıları arasındaki ilişkileri kullanarak işlemler yapar.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</si>
  <si>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Bir karmaşık sayının a+ib (a,b ∈ ℝ) biçiminde ifade edildiğini açıklar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</si>
  <si>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İkinci dereceden bir bilinmeyenli denklemleri çözer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</si>
  <si>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İkinci dereceden bir bilinmeyenli denklem kavramını açıklar</t>
    </r>
  </si>
  <si>
    <r>
      <t xml:space="preserve">Fonksiyon Kavramı ve Gösterimi
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Atatürk’ün İnkılapları</t>
    </r>
  </si>
  <si>
    <r>
      <t xml:space="preserve">Fonksiyon Kavramı ve Gösterimi
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Atatürk’ün Hayatı ve Kişiliği</t>
    </r>
  </si>
  <si>
    <r>
      <t xml:space="preserve">İki Fonksiyonun Bileşkesi ve Bir Fonksiyonun Tersi
</t>
    </r>
    <r>
      <rPr>
        <b/>
        <sz val="10"/>
        <color theme="1"/>
        <rFont val="Calibri"/>
        <family val="2"/>
        <charset val="162"/>
        <scheme val="minor"/>
      </rPr>
      <t>Atatürkçü Düşüncede yer alan Temel Fikirler</t>
    </r>
  </si>
  <si>
    <r>
      <t xml:space="preserve">İkinci Dereceden Bir Bilinmeyenli Denklemler
</t>
    </r>
    <r>
      <rPr>
        <b/>
        <sz val="10"/>
        <color theme="1"/>
        <rFont val="Calibri"/>
        <family val="2"/>
        <charset val="162"/>
        <scheme val="minor"/>
      </rPr>
      <t>Atatürkçü Düşüncede Milli Güç Unsurları</t>
    </r>
  </si>
  <si>
    <r>
      <t xml:space="preserve">Dörtgenler ve Özellikleri
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Atatürk’ün İlke ve Görüşleri</t>
    </r>
  </si>
  <si>
    <r>
      <t xml:space="preserve">Blaise Pascal'ın Çalışmaları
</t>
    </r>
    <r>
      <rPr>
        <i/>
        <sz val="5"/>
        <color theme="1"/>
        <rFont val="Calibri"/>
        <family val="2"/>
        <charset val="162"/>
        <scheme val="minor"/>
      </rPr>
      <t xml:space="preserve">
</t>
    </r>
    <r>
      <rPr>
        <i/>
        <sz val="11"/>
        <color theme="1"/>
        <rFont val="Calibri"/>
        <family val="2"/>
        <charset val="162"/>
        <scheme val="minor"/>
      </rPr>
      <t>El Kindi ve Laplace Çalışmaları</t>
    </r>
  </si>
  <si>
    <r>
      <t>2. Yazılı Sınavların Yapılması</t>
    </r>
    <r>
      <rPr>
        <sz val="2"/>
        <color theme="1"/>
        <rFont val="Calibri"/>
        <family val="2"/>
        <charset val="162"/>
        <scheme val="minor"/>
      </rPr>
      <t xml:space="preserve">
</t>
    </r>
  </si>
  <si>
    <r>
      <t>Sivil Savunma Günü</t>
    </r>
    <r>
      <rPr>
        <sz val="4"/>
        <color theme="1"/>
        <rFont val="Calibri"/>
        <family val="2"/>
        <charset val="162"/>
        <scheme val="minor"/>
      </rPr>
      <t xml:space="preserve">
</t>
    </r>
  </si>
  <si>
    <r>
      <t>İstiklal Marşının Kabulü</t>
    </r>
    <r>
      <rPr>
        <sz val="3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scheme val="minor"/>
      </rPr>
      <t>Yeşilay Haftası</t>
    </r>
    <r>
      <rPr>
        <sz val="3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Çanakkale Zaferi </t>
    </r>
  </si>
  <si>
    <r>
      <t>Emek ve Dayanışma Günü</t>
    </r>
    <r>
      <rPr>
        <sz val="3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charset val="162"/>
        <scheme val="minor"/>
      </rPr>
      <t>Ramazan Bayramı</t>
    </r>
    <r>
      <rPr>
        <sz val="3"/>
        <color theme="1"/>
        <rFont val="Calibri"/>
        <family val="2"/>
        <charset val="162"/>
        <scheme val="minor"/>
      </rPr>
      <t xml:space="preserve">
 </t>
    </r>
    <r>
      <rPr>
        <sz val="9"/>
        <color theme="1"/>
        <rFont val="Calibri"/>
        <family val="2"/>
        <charset val="162"/>
        <scheme val="minor"/>
      </rPr>
      <t xml:space="preserve">Atatürk’ü Anma Gençlik ve Spor Bayramı 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</si>
  <si>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n çeşit nesne ile oluşturulabilecek r li dizilişlerin (permütasyonların) kaç farklı şekilde yapılabileceğini hesaplar.
</t>
    </r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Sınırlı sayıda tekrarlayan nesnelerin dizilişlerini (permütasyonlarını) açıklayarak problemler çözer.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</si>
  <si>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Dönel (dairesel) permütasyonu örneklerle açıklar.
</t>
    </r>
    <r>
      <rPr>
        <b/>
        <sz val="10"/>
        <color theme="1"/>
        <rFont val="Calibri"/>
        <family val="2"/>
        <charset val="162"/>
        <scheme val="minor"/>
      </rPr>
      <t>5.</t>
    </r>
    <r>
      <rPr>
        <sz val="10"/>
        <color theme="1"/>
        <rFont val="Calibri"/>
        <family val="2"/>
        <charset val="162"/>
        <scheme val="minor"/>
      </rPr>
      <t xml:space="preserve"> n elemanlı bir kümenin r tane elemanının kaç farklı şekilde seçilebileceğini hesaplar.</t>
    </r>
  </si>
  <si>
    <r>
      <rPr>
        <b/>
        <sz val="10"/>
        <color theme="1"/>
        <rFont val="Calibri"/>
        <family val="2"/>
        <charset val="162"/>
        <scheme val="minor"/>
      </rPr>
      <t xml:space="preserve">7. </t>
    </r>
    <r>
      <rPr>
        <sz val="10"/>
        <color theme="1"/>
        <rFont val="Calibri"/>
        <family val="2"/>
        <charset val="162"/>
        <scheme val="minor"/>
      </rPr>
      <t>Binom açılımını yapar.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</si>
  <si>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İkinci dereceden fonksiyonlarla modellenebilen problemleri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</si>
  <si>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İkinci dereceden bir değişkenli fonksiyonun grafiğini çizerek yorumlar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</si>
  <si>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Bir doğru parçasını belli bir oranda (içten veya dıştan) bölen noktanın koordinatlarını hesaplar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</si>
  <si>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Analitik düzlemde iki nokta arasındaki uzaklığı veren bağıntıyı elde ederek problemler çözer.</t>
    </r>
  </si>
  <si>
    <r>
      <rPr>
        <b/>
        <sz val="10"/>
        <color theme="1"/>
        <rFont val="Calibri"/>
        <family val="2"/>
        <charset val="162"/>
        <scheme val="minor"/>
      </rPr>
      <t>5.</t>
    </r>
    <r>
      <rPr>
        <sz val="10"/>
        <color theme="1"/>
        <rFont val="Calibri"/>
        <family val="2"/>
        <charset val="162"/>
        <scheme val="minor"/>
      </rPr>
      <t xml:space="preserve"> Sinüs, kosinüs, tanjant fonksiyonlarının ters fonksiyonlarını açıklar.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</si>
  <si>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Trigonometrik fonksiyon grafiklerini çizer.</t>
    </r>
  </si>
  <si>
    <t>Doğrunun Analitik İncelenmesi</t>
  </si>
  <si>
    <r>
      <t xml:space="preserve">Dizüstü bilgisayar, Webcam, Tablet, Grafik Tablet, Etkileşimli tahta sunuları ve EBA materyalleri. MEB Ders Kitabı,
Multimedya Araçları,
Çalışma Yaprakları ve Etkinlikler, Gözlem formları
</t>
    </r>
    <r>
      <rPr>
        <i/>
        <sz val="11"/>
        <color theme="1"/>
        <rFont val="Calibri"/>
        <family val="2"/>
        <charset val="162"/>
        <scheme val="minor"/>
      </rPr>
      <t>Sabit bin Kurra ve Ahmet Fergani'nin Çalışmaları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</si>
  <si>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Bileşik olayı açıklayarak gerçekleşme olasılığını hesaplar.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</si>
  <si>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Bağımlı ve bağımsız olayları açıklayarak gerçekleşme olasılıklarını hesaplar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</si>
  <si>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 çemberde merkez, çevre, iç, dış ve teğet-kiriş açıların özelliklerini kullanarak işlemler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</si>
  <si>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 çemberde merkez, çevre, iç, dış ve teğet-kiriş açıların özelliklerini kullanarak işlemler yapar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</si>
  <si>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 xml:space="preserve">Çemberde teğet, kiriş, çap, yay ve kesen kavramlarını açıklar
</t>
    </r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Çemberde kirişin özelliklerini göstererek işlemler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</si>
  <si>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İkinci dereceden İki bilinmeyenli denklem sistemlerinin çözüm kümesini bulur.</t>
    </r>
  </si>
  <si>
    <t>İkinci Dereceden İki Bilinmeyenli Denklem Sistemleri</t>
  </si>
  <si>
    <t xml:space="preserve">Çemberde Teğet </t>
  </si>
  <si>
    <r>
      <t xml:space="preserve">Trigonometrik Fonksiyonlar
</t>
    </r>
    <r>
      <rPr>
        <b/>
        <sz val="10"/>
        <color theme="1"/>
        <rFont val="Calibri"/>
        <family val="2"/>
        <charset val="162"/>
        <scheme val="minor"/>
      </rPr>
      <t>Atatürk’ün Hayatı ve Kişiliği</t>
    </r>
  </si>
  <si>
    <r>
      <t xml:space="preserve">Trigonometrik Fonksiyonlar
</t>
    </r>
    <r>
      <rPr>
        <b/>
        <sz val="10"/>
        <color theme="1"/>
        <rFont val="Calibri"/>
        <family val="2"/>
        <charset val="162"/>
        <scheme val="minor"/>
      </rPr>
      <t>Atatürk’ün İnkılapları</t>
    </r>
  </si>
  <si>
    <r>
      <rPr>
        <b/>
        <sz val="10"/>
        <color theme="1"/>
        <rFont val="Calibri"/>
        <family val="2"/>
        <charset val="162"/>
        <scheme val="minor"/>
      </rPr>
      <t>5.</t>
    </r>
    <r>
      <rPr>
        <sz val="10"/>
        <color theme="1"/>
        <rFont val="Calibri"/>
        <family val="2"/>
        <charset val="162"/>
        <scheme val="minor"/>
      </rPr>
      <t xml:space="preserve"> Trigonometrik fonksiyon grafiklerini çizer.</t>
    </r>
  </si>
  <si>
    <r>
      <rPr>
        <b/>
        <sz val="10"/>
        <color theme="1"/>
        <rFont val="Calibri"/>
        <family val="2"/>
        <charset val="162"/>
        <scheme val="minor"/>
      </rPr>
      <t>6.</t>
    </r>
    <r>
      <rPr>
        <sz val="10"/>
        <color theme="1"/>
        <rFont val="Calibri"/>
        <family val="2"/>
        <charset val="162"/>
        <scheme val="minor"/>
      </rPr>
      <t xml:space="preserve"> Sinüs, kosinüs, tanjant fonksiyonlarının ters fonksiyonlarını açıklar.</t>
    </r>
  </si>
  <si>
    <r>
      <rPr>
        <b/>
        <sz val="10"/>
        <color theme="1"/>
        <rFont val="Calibri"/>
        <family val="2"/>
        <charset val="162"/>
        <scheme val="minor"/>
      </rPr>
      <t xml:space="preserve">6. </t>
    </r>
    <r>
      <rPr>
        <sz val="10"/>
        <color theme="1"/>
        <rFont val="Calibri"/>
        <family val="2"/>
        <charset val="162"/>
        <scheme val="minor"/>
      </rPr>
      <t>Sinüs, kosinüs, tanjant fonksiyonlarının ters fonksiyonlarını açıklar.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</si>
  <si>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Temel dönüşümler ve bileşkeleriyle ilgili problem çözer.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</si>
  <si>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Aritmetik ve geometrik dizilerin özelliklerini kullanarak işlemler yapar.   </t>
    </r>
  </si>
  <si>
    <t>Üstel, Logaritmik Denklemler ve Eşitsizlikler</t>
  </si>
  <si>
    <r>
      <t>Gerçek Sayı Dizileri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Atatürk’ün İnkılapları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</si>
  <si>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Denklemleri verilen doğru ile çemberin birbirine göre durumlarını belirleyerek işlemler yapar.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</si>
  <si>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Belirli integral ile alan hesabı yapar.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</si>
  <si>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Belirli integralin özelliklerini kullanarak işlemler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</si>
  <si>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 fonksiyonun grafiği ile x ekseni arasında kalan sınırlı bölgenin alanını Riemann toplamı yardımıyla yaklaşık olarak hesaplar.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</si>
  <si>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Değişken değiştirme yoluyla integral alma işlemleri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</si>
  <si>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 fonksiyonun belirsiz integralini açıklayarak integral alma kurallarını oluşturur.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</si>
  <si>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Türevi yardımıyla bir fonksiyonun grafiğini çizer.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</si>
  <si>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İki fonksiyonun bileşkesinin türevine ait kuralı (zincir kuralı) oluşturularak türev hesabı yapar.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</si>
  <si>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Bir fonksiyonun bir noktada ve bir aralıkta türevlenebilirliğini değerlendirir.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</si>
  <si>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Türev kavramını açıklayarak işlemler yapar.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</si>
  <si>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Bir fonksiyonun bir noktadaki sürekliliğini açıklar.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</si>
  <si>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Limit ile ilgili özellikleri belirterek uygulamalar yapar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</si>
  <si>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 fonksiyonun bir noktadaki limiti, soldan limit ve sağdan limit kavramlarını açıklar.                                                                                                                                          </t>
    </r>
  </si>
  <si>
    <r>
      <rPr>
        <b/>
        <sz val="10"/>
        <color theme="1"/>
        <rFont val="Calibri"/>
        <family val="2"/>
        <charset val="162"/>
        <scheme val="minor"/>
      </rPr>
      <t>Atatürkçü Düşüncede Milli Güç Unsurları</t>
    </r>
    <r>
      <rPr>
        <sz val="10"/>
        <color theme="1"/>
        <rFont val="Calibri"/>
        <family val="2"/>
        <charset val="162"/>
        <scheme val="minor"/>
      </rPr>
      <t xml:space="preserve">
Türevin Uygulamaları</t>
    </r>
  </si>
  <si>
    <r>
      <t xml:space="preserve">Belirli İntegral ve                                          Uygulamaları
</t>
    </r>
    <r>
      <rPr>
        <b/>
        <sz val="10"/>
        <color theme="1"/>
        <rFont val="Calibri"/>
        <family val="2"/>
        <charset val="162"/>
        <scheme val="minor"/>
      </rPr>
      <t xml:space="preserve">Atatürkçü Düşünce Sistemi  </t>
    </r>
    <r>
      <rPr>
        <sz val="10"/>
        <color theme="1"/>
        <rFont val="Calibri"/>
        <family val="2"/>
        <charset val="162"/>
        <scheme val="minor"/>
      </rPr>
      <t xml:space="preserve"> </t>
    </r>
  </si>
  <si>
    <r>
      <rPr>
        <i/>
        <sz val="11"/>
        <color theme="1"/>
        <rFont val="Calibri"/>
        <family val="2"/>
        <charset val="162"/>
        <scheme val="minor"/>
      </rPr>
      <t>Cauchy’nin Çalışmaları</t>
    </r>
    <r>
      <rPr>
        <i/>
        <sz val="4"/>
        <color theme="1"/>
        <rFont val="Calibri"/>
        <family val="2"/>
        <charset val="162"/>
        <scheme val="minor"/>
      </rPr>
      <t xml:space="preserve">
</t>
    </r>
    <r>
      <rPr>
        <i/>
        <sz val="11"/>
        <color theme="1"/>
        <rFont val="Calibri"/>
        <family val="2"/>
        <charset val="162"/>
        <scheme val="minor"/>
      </rPr>
      <t>Weierstrass'ın Çalışmaları</t>
    </r>
    <r>
      <rPr>
        <i/>
        <sz val="4"/>
        <color theme="1"/>
        <rFont val="Calibri"/>
        <family val="2"/>
        <charset val="162"/>
        <scheme val="minor"/>
      </rPr>
      <t xml:space="preserve">
</t>
    </r>
    <r>
      <rPr>
        <i/>
        <sz val="11"/>
        <color theme="1"/>
        <rFont val="Calibri"/>
        <family val="2"/>
        <charset val="162"/>
        <scheme val="minor"/>
      </rPr>
      <t>L'Hopital'in Çalışmaları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</si>
  <si>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Genel terimi veya indirgeme bağıntısı verilen bir sayı dizisinin terimlerini bulur.                                                                                 </t>
    </r>
    <r>
      <rPr>
        <sz val="10"/>
        <color theme="1"/>
        <rFont val="Calibri"/>
        <family val="2"/>
        <charset val="162"/>
        <scheme val="minor"/>
      </rPr>
      <t xml:space="preserve">   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</si>
  <si>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Aritmetik ve geometrik dizilerin özelliklerini kullanarak işlemler yapar.    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</si>
  <si>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Limit ile ilgili özellikleri belirterek uygulamalar yapar.</t>
    </r>
    <r>
      <rPr>
        <b/>
        <sz val="10"/>
        <color theme="1"/>
        <rFont val="Calibri"/>
        <family val="2"/>
        <charset val="162"/>
        <scheme val="minor"/>
      </rPr>
      <t xml:space="preserve">
3. </t>
    </r>
    <r>
      <rPr>
        <sz val="10"/>
        <color theme="1"/>
        <rFont val="Calibri"/>
        <family val="2"/>
        <charset val="162"/>
        <scheme val="minor"/>
      </rPr>
      <t>Genişletilmiş gerçek sayılar kümesinde sonsuz için limit ve sonsuz limit kavramlarını açıklayarak uygulamalar yapar.</t>
    </r>
    <r>
      <rPr>
        <b/>
        <sz val="10"/>
        <color theme="1"/>
        <rFont val="Calibri"/>
        <family val="2"/>
        <charset val="162"/>
        <scheme val="minor"/>
      </rPr>
      <t xml:space="preserve">
4. </t>
    </r>
    <r>
      <rPr>
        <sz val="10"/>
        <color theme="1"/>
        <rFont val="Calibri"/>
        <family val="2"/>
        <charset val="162"/>
        <scheme val="minor"/>
      </rPr>
      <t>Belirsizlik durumlarını inceleyerek bu durumdaki fonksiyonların limitini hesaplar.</t>
    </r>
  </si>
  <si>
    <r>
      <rPr>
        <b/>
        <sz val="10"/>
        <color theme="1"/>
        <rFont val="Calibri"/>
        <family val="2"/>
        <charset val="162"/>
        <scheme val="minor"/>
      </rPr>
      <t>5.</t>
    </r>
    <r>
      <rPr>
        <sz val="10"/>
        <color theme="1"/>
        <rFont val="Calibri"/>
        <family val="2"/>
        <charset val="162"/>
        <scheme val="minor"/>
      </rPr>
      <t xml:space="preserve"> Bir fonksiyonun bir noktadaki sürekliliğini açıklar.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</si>
  <si>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İki fonksiyonun bileşkesinin türevine ait kuralı (zincir kuralı) oluşturularak türev hesabı yapar.
</t>
    </r>
    <r>
      <rPr>
        <b/>
        <sz val="10"/>
        <color theme="1"/>
        <rFont val="Calibri"/>
        <family val="2"/>
        <charset val="162"/>
        <scheme val="minor"/>
      </rPr>
      <t>5.</t>
    </r>
    <r>
      <rPr>
        <sz val="10"/>
        <color theme="1"/>
        <rFont val="Calibri"/>
        <family val="2"/>
        <charset val="162"/>
        <scheme val="minor"/>
      </rPr>
      <t xml:space="preserve"> Bir fonksiyonun yüksek mertebeden türevlerini bulur.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</si>
  <si>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Bir fonksiyonun ekstremum noktalarını türev yardımıyla belirler.</t>
    </r>
    <r>
      <rPr>
        <b/>
        <sz val="10"/>
        <color theme="1"/>
        <rFont val="Calibri"/>
        <family val="2"/>
        <charset val="162"/>
        <scheme val="minor"/>
      </rPr>
      <t xml:space="preserve">
3. </t>
    </r>
    <r>
      <rPr>
        <sz val="10"/>
        <color theme="1"/>
        <rFont val="Calibri"/>
        <family val="2"/>
        <charset val="162"/>
        <scheme val="minor"/>
      </rPr>
      <t>Bir fonksiyonun dönüm noktasını türev yardımıyla belirler.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</si>
  <si>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Türevi yardımıyla bir fonksiyonun grafiğini çizer.</t>
    </r>
  </si>
  <si>
    <r>
      <t>Bölünebilme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Atatürk’ün İnkılapları</t>
    </r>
  </si>
  <si>
    <r>
      <t xml:space="preserve">Dik Üçgen
</t>
    </r>
    <r>
      <rPr>
        <b/>
        <sz val="10"/>
        <color theme="1"/>
        <rFont val="Calibri"/>
        <family val="2"/>
        <charset val="162"/>
        <scheme val="minor"/>
      </rPr>
      <t>Atatürkçü Düşüncede yer alan Temel Fikirler</t>
    </r>
  </si>
  <si>
    <r>
      <t>Bilinçli Tüketici Aritmetiği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Atatürk’ün İlke ve Görüşleri</t>
    </r>
  </si>
  <si>
    <r>
      <t>Çemberde Açılar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 xml:space="preserve">Atatürkçü Düşünce Sistemi 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</si>
  <si>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Tam sayılarda bölünebilme kurallarıyla ilgili işlemler yapar.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</si>
  <si>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Bir tamsayının pozitif tamsayı bölenlerinin sayısını bulur.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</si>
  <si>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Birinci dereceden bir veya iki bilinmeyenli denklemlerle ilgili problemler çözer.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</si>
  <si>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Seyahatlerde mümkün olan alternatifleri karşılaştırır.</t>
    </r>
  </si>
  <si>
    <r>
      <t>Sivil Savunma Günü</t>
    </r>
    <r>
      <rPr>
        <sz val="1"/>
        <color theme="1"/>
        <rFont val="Calibri"/>
        <family val="2"/>
        <charset val="162"/>
        <scheme val="minor"/>
      </rPr>
      <t xml:space="preserve">
</t>
    </r>
  </si>
  <si>
    <r>
      <t>1. Yazılı Sınavların Yapılması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charset val="162"/>
        <scheme val="minor"/>
      </rPr>
      <t>Atatürk Haftası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charset val="162"/>
        <scheme val="minor"/>
      </rPr>
      <t>Öğretmenler Günü</t>
    </r>
  </si>
  <si>
    <r>
      <t>Üslü ve Köklü İfadeler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Atatürk’ün Hayatı ve Kişiliği</t>
    </r>
  </si>
  <si>
    <r>
      <t>1. Yazılı Sınavların Yapılması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charset val="162"/>
        <scheme val="minor"/>
      </rPr>
      <t>Atatürk Haftası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charset val="162"/>
        <scheme val="minor"/>
      </rPr>
      <t>Öğretmenler Günü</t>
    </r>
    <r>
      <rPr>
        <sz val="4"/>
        <color theme="1"/>
        <rFont val="Calibri"/>
        <family val="2"/>
        <charset val="162"/>
        <scheme val="minor"/>
      </rPr>
      <t xml:space="preserve">
</t>
    </r>
  </si>
  <si>
    <r>
      <t>Emek ve Dayanışma Günü</t>
    </r>
    <r>
      <rPr>
        <sz val="3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scheme val="minor"/>
      </rPr>
      <t>Ramazan Bayramı</t>
    </r>
    <r>
      <rPr>
        <sz val="3"/>
        <color theme="1"/>
        <rFont val="Calibri"/>
        <family val="2"/>
        <charset val="162"/>
        <scheme val="minor"/>
      </rPr>
      <t xml:space="preserve">
 </t>
    </r>
    <r>
      <rPr>
        <sz val="9"/>
        <color theme="1"/>
        <rFont val="Calibri"/>
        <family val="2"/>
        <scheme val="minor"/>
      </rPr>
      <t xml:space="preserve">Atatürk’ü Anma Gençlik ve Spor Bayramı </t>
    </r>
  </si>
  <si>
    <r>
      <t>Çanakkale Zaferi 
1. Yazılı Sınavların Yapılması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charset val="162"/>
        <scheme val="minor"/>
      </rPr>
      <t>İstiklal Marşının Kabulü</t>
    </r>
  </si>
  <si>
    <r>
      <t>Emek ve Dayanışma Günü</t>
    </r>
    <r>
      <rPr>
        <sz val="3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scheme val="minor"/>
      </rPr>
      <t>Ramazan Bayramı</t>
    </r>
    <r>
      <rPr>
        <sz val="3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Atatürk’ü Anma Gençlik ve Spor Bayramı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</si>
</sst>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i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  <charset val="162"/>
    </font>
    <font>
      <sz val="13"/>
      <color theme="1"/>
      <name val="Arial"/>
      <family val="2"/>
      <charset val="162"/>
    </font>
    <font>
      <b/>
      <sz val="13"/>
      <color theme="0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3"/>
      <color rgb="FFFF000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4"/>
      <color theme="0"/>
      <name val="Arial"/>
      <family val="2"/>
      <charset val="162"/>
    </font>
    <font>
      <sz val="4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b/>
      <sz val="12"/>
      <color theme="1"/>
      <name val="Tahoma"/>
      <family val="2"/>
      <charset val="162"/>
    </font>
    <font>
      <b/>
      <sz val="7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sz val="14"/>
      <color theme="0"/>
      <name val="Arial"/>
      <family val="2"/>
      <charset val="162"/>
    </font>
    <font>
      <b/>
      <i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i/>
      <sz val="5"/>
      <color theme="1"/>
      <name val="Calibri"/>
      <family val="2"/>
      <charset val="162"/>
      <scheme val="minor"/>
    </font>
    <font>
      <sz val="2"/>
      <color theme="1"/>
      <name val="Calibri"/>
      <family val="2"/>
      <charset val="162"/>
      <scheme val="minor"/>
    </font>
    <font>
      <sz val="3"/>
      <color theme="1"/>
      <name val="Calibri"/>
      <family val="2"/>
      <charset val="162"/>
      <scheme val="minor"/>
    </font>
    <font>
      <i/>
      <sz val="4"/>
      <color theme="1"/>
      <name val="Calibri"/>
      <family val="2"/>
      <charset val="162"/>
      <scheme val="minor"/>
    </font>
    <font>
      <sz val="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0"/>
      </top>
      <bottom style="thin">
        <color rgb="FF002060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rgb="FF00206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00206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002060"/>
      </right>
      <top style="thin">
        <color theme="0"/>
      </top>
      <bottom/>
      <diagonal/>
    </border>
  </borders>
  <cellStyleXfs count="1">
    <xf numFmtId="0" fontId="0" fillId="0" borderId="0"/>
  </cellStyleXfs>
  <cellXfs count="380">
    <xf numFmtId="0" fontId="0" fillId="0" borderId="0" xfId="0"/>
    <xf numFmtId="0" fontId="0" fillId="2" borderId="0" xfId="0" applyFill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51" xfId="0" applyFont="1" applyBorder="1" applyAlignment="1">
      <alignment vertical="center"/>
    </xf>
    <xf numFmtId="0" fontId="19" fillId="0" borderId="29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11" xfId="0" applyFont="1" applyFill="1" applyBorder="1" applyAlignment="1" applyProtection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55" xfId="0" applyFont="1" applyBorder="1" applyAlignment="1">
      <alignment vertical="center" shrinkToFit="1"/>
    </xf>
    <xf numFmtId="0" fontId="5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2" fillId="0" borderId="32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vertical="center" wrapText="1"/>
    </xf>
    <xf numFmtId="0" fontId="19" fillId="0" borderId="30" xfId="0" applyFont="1" applyFill="1" applyBorder="1" applyAlignment="1" applyProtection="1">
      <alignment vertical="center" wrapText="1"/>
    </xf>
    <xf numFmtId="0" fontId="19" fillId="0" borderId="31" xfId="0" applyFont="1" applyFill="1" applyBorder="1" applyAlignment="1" applyProtection="1">
      <alignment vertical="center" wrapText="1"/>
    </xf>
    <xf numFmtId="0" fontId="19" fillId="0" borderId="32" xfId="0" applyFont="1" applyFill="1" applyBorder="1" applyAlignment="1" applyProtection="1">
      <alignment vertical="center" wrapText="1"/>
    </xf>
    <xf numFmtId="0" fontId="19" fillId="0" borderId="33" xfId="0" applyFont="1" applyFill="1" applyBorder="1" applyAlignment="1" applyProtection="1">
      <alignment vertical="center" wrapText="1"/>
    </xf>
    <xf numFmtId="0" fontId="19" fillId="0" borderId="34" xfId="0" applyFont="1" applyFill="1" applyBorder="1" applyAlignment="1" applyProtection="1">
      <alignment vertical="center" wrapText="1"/>
    </xf>
    <xf numFmtId="0" fontId="0" fillId="0" borderId="0" xfId="0" applyFont="1" applyFill="1" applyBorder="1"/>
    <xf numFmtId="0" fontId="6" fillId="0" borderId="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32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horizontal="center" vertical="center" textRotation="90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/>
    <xf numFmtId="0" fontId="0" fillId="0" borderId="29" xfId="0" applyFont="1" applyFill="1" applyBorder="1"/>
    <xf numFmtId="0" fontId="1" fillId="0" borderId="0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/>
    <xf numFmtId="0" fontId="9" fillId="0" borderId="0" xfId="0" applyFont="1" applyFill="1" applyBorder="1" applyAlignment="1" applyProtection="1">
      <alignment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shrinkToFit="1"/>
    </xf>
    <xf numFmtId="0" fontId="14" fillId="3" borderId="63" xfId="0" applyFont="1" applyFill="1" applyBorder="1" applyAlignment="1">
      <alignment vertical="center"/>
    </xf>
    <xf numFmtId="0" fontId="12" fillId="4" borderId="64" xfId="0" applyFont="1" applyFill="1" applyBorder="1" applyAlignment="1">
      <alignment vertical="center"/>
    </xf>
    <xf numFmtId="0" fontId="12" fillId="4" borderId="66" xfId="0" applyFont="1" applyFill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4" fillId="3" borderId="7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textRotation="90" wrapText="1"/>
    </xf>
    <xf numFmtId="0" fontId="3" fillId="0" borderId="5" xfId="0" applyFont="1" applyFill="1" applyBorder="1" applyAlignment="1" applyProtection="1">
      <alignment vertical="center" textRotation="90" wrapText="1"/>
    </xf>
    <xf numFmtId="0" fontId="3" fillId="0" borderId="24" xfId="0" applyFont="1" applyFill="1" applyBorder="1" applyAlignment="1" applyProtection="1">
      <alignment vertical="center" textRotation="90" wrapText="1"/>
    </xf>
    <xf numFmtId="0" fontId="3" fillId="0" borderId="3" xfId="0" applyFont="1" applyFill="1" applyBorder="1" applyAlignment="1" applyProtection="1">
      <alignment vertical="center" textRotation="90" wrapText="1"/>
    </xf>
    <xf numFmtId="0" fontId="3" fillId="0" borderId="20" xfId="0" applyFont="1" applyFill="1" applyBorder="1" applyAlignment="1" applyProtection="1">
      <alignment vertical="center" textRotation="90" wrapText="1"/>
    </xf>
    <xf numFmtId="0" fontId="24" fillId="0" borderId="0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Border="1" applyAlignment="1" applyProtection="1">
      <alignment vertical="center" textRotation="90" wrapText="1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/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textRotation="90" wrapText="1"/>
    </xf>
    <xf numFmtId="0" fontId="24" fillId="0" borderId="22" xfId="0" applyFont="1" applyFill="1" applyBorder="1" applyAlignment="1" applyProtection="1">
      <alignment horizontal="center" vertical="center" textRotation="90" wrapText="1"/>
    </xf>
    <xf numFmtId="0" fontId="9" fillId="0" borderId="22" xfId="0" applyFont="1" applyFill="1" applyBorder="1" applyAlignment="1" applyProtection="1">
      <alignment horizontal="center" vertical="center" textRotation="90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left" vertical="center" indent="1" shrinkToFit="1"/>
      <protection locked="0"/>
    </xf>
    <xf numFmtId="0" fontId="13" fillId="0" borderId="53" xfId="0" applyFont="1" applyBorder="1" applyAlignment="1" applyProtection="1">
      <alignment horizontal="left" vertical="center" indent="1" shrinkToFit="1"/>
      <protection locked="0"/>
    </xf>
    <xf numFmtId="0" fontId="13" fillId="0" borderId="54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textRotation="90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32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25" fillId="0" borderId="32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vertical="center" wrapText="1"/>
    </xf>
    <xf numFmtId="0" fontId="13" fillId="0" borderId="52" xfId="0" applyFont="1" applyBorder="1" applyAlignment="1" applyProtection="1">
      <alignment horizontal="left" vertical="center" indent="1" shrinkToFit="1"/>
      <protection locked="0"/>
    </xf>
    <xf numFmtId="0" fontId="13" fillId="0" borderId="53" xfId="0" applyFont="1" applyBorder="1" applyAlignment="1" applyProtection="1">
      <alignment horizontal="left" vertical="center" indent="1" shrinkToFit="1"/>
      <protection locked="0"/>
    </xf>
    <xf numFmtId="0" fontId="13" fillId="0" borderId="54" xfId="0" applyFont="1" applyBorder="1" applyAlignment="1" applyProtection="1">
      <alignment horizontal="left" vertical="center" indent="1" shrinkToFit="1"/>
      <protection locked="0"/>
    </xf>
    <xf numFmtId="0" fontId="33" fillId="3" borderId="76" xfId="0" applyFont="1" applyFill="1" applyBorder="1" applyAlignment="1">
      <alignment horizontal="left" vertical="center" indent="1"/>
    </xf>
    <xf numFmtId="0" fontId="33" fillId="3" borderId="77" xfId="0" applyFont="1" applyFill="1" applyBorder="1" applyAlignment="1">
      <alignment horizontal="left" vertical="center" indent="1"/>
    </xf>
    <xf numFmtId="0" fontId="33" fillId="3" borderId="78" xfId="0" applyFont="1" applyFill="1" applyBorder="1" applyAlignment="1">
      <alignment horizontal="left" vertical="center" indent="1"/>
    </xf>
    <xf numFmtId="0" fontId="33" fillId="3" borderId="79" xfId="0" applyFont="1" applyFill="1" applyBorder="1" applyAlignment="1">
      <alignment horizontal="left" vertical="center" indent="1"/>
    </xf>
    <xf numFmtId="0" fontId="33" fillId="3" borderId="80" xfId="0" applyFont="1" applyFill="1" applyBorder="1" applyAlignment="1">
      <alignment horizontal="left" vertical="center" indent="1"/>
    </xf>
    <xf numFmtId="0" fontId="33" fillId="3" borderId="81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center" shrinkToFit="1"/>
    </xf>
    <xf numFmtId="49" fontId="12" fillId="0" borderId="55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58" xfId="0" applyNumberFormat="1" applyFont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Border="1" applyAlignment="1" applyProtection="1">
      <alignment horizontal="center" vertical="center" wrapText="1"/>
      <protection locked="0"/>
    </xf>
    <xf numFmtId="49" fontId="12" fillId="0" borderId="62" xfId="0" applyNumberFormat="1" applyFont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20" fillId="3" borderId="56" xfId="0" applyFont="1" applyFill="1" applyBorder="1" applyAlignment="1">
      <alignment horizontal="center" vertical="center" wrapText="1"/>
    </xf>
    <xf numFmtId="0" fontId="20" fillId="3" borderId="61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9" fillId="4" borderId="65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textRotation="90"/>
    </xf>
    <xf numFmtId="0" fontId="12" fillId="0" borderId="73" xfId="0" applyFont="1" applyBorder="1" applyAlignment="1">
      <alignment horizontal="center" vertical="center" textRotation="90"/>
    </xf>
    <xf numFmtId="0" fontId="12" fillId="0" borderId="74" xfId="0" applyFont="1" applyBorder="1" applyAlignment="1">
      <alignment horizontal="center" vertical="center" textRotation="90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5" fillId="0" borderId="7" xfId="0" applyFont="1" applyFill="1" applyBorder="1" applyAlignment="1" applyProtection="1">
      <alignment horizontal="center" vertical="center" wrapText="1"/>
    </xf>
    <xf numFmtId="0" fontId="25" fillId="0" borderId="8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32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48" xfId="0" applyFont="1" applyFill="1" applyBorder="1" applyAlignment="1" applyProtection="1">
      <alignment horizontal="left" vertical="center" wrapText="1"/>
    </xf>
    <xf numFmtId="0" fontId="17" fillId="0" borderId="49" xfId="0" applyFont="1" applyFill="1" applyBorder="1" applyAlignment="1" applyProtection="1">
      <alignment horizontal="left" vertical="center" wrapText="1"/>
    </xf>
    <xf numFmtId="0" fontId="17" fillId="0" borderId="40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textRotation="90" wrapText="1"/>
    </xf>
    <xf numFmtId="0" fontId="3" fillId="0" borderId="24" xfId="0" applyFont="1" applyFill="1" applyBorder="1" applyAlignment="1" applyProtection="1">
      <alignment horizontal="center" vertical="center" textRotation="90" wrapText="1"/>
    </xf>
    <xf numFmtId="0" fontId="3" fillId="0" borderId="20" xfId="0" applyFont="1" applyFill="1" applyBorder="1" applyAlignment="1" applyProtection="1">
      <alignment horizontal="center" vertical="center" textRotation="90" wrapText="1"/>
    </xf>
    <xf numFmtId="0" fontId="3" fillId="0" borderId="5" xfId="0" applyFont="1" applyFill="1" applyBorder="1" applyAlignment="1" applyProtection="1">
      <alignment horizontal="center" vertical="center" textRotation="90" wrapText="1"/>
    </xf>
    <xf numFmtId="0" fontId="27" fillId="0" borderId="20" xfId="0" applyFont="1" applyFill="1" applyBorder="1" applyAlignment="1" applyProtection="1">
      <alignment horizontal="center" vertical="center" textRotation="90" wrapText="1"/>
    </xf>
    <xf numFmtId="0" fontId="27" fillId="0" borderId="3" xfId="0" applyFont="1" applyFill="1" applyBorder="1" applyAlignment="1" applyProtection="1">
      <alignment horizontal="center" vertical="center" textRotation="90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textRotation="90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17" fillId="0" borderId="25" xfId="0" applyFont="1" applyFill="1" applyBorder="1" applyAlignment="1" applyProtection="1">
      <alignment horizontal="left" vertical="center" wrapText="1"/>
    </xf>
    <xf numFmtId="0" fontId="17" fillId="0" borderId="26" xfId="0" applyFont="1" applyFill="1" applyBorder="1" applyAlignment="1" applyProtection="1">
      <alignment horizontal="left" vertical="center" wrapText="1"/>
    </xf>
    <xf numFmtId="0" fontId="17" fillId="0" borderId="27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6" xfId="0" applyFont="1" applyFill="1" applyBorder="1" applyAlignment="1" applyProtection="1">
      <alignment horizontal="center"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 wrapText="1"/>
    </xf>
    <xf numFmtId="0" fontId="28" fillId="0" borderId="27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30" fillId="2" borderId="22" xfId="0" applyFont="1" applyFill="1" applyBorder="1" applyAlignment="1">
      <alignment horizontal="center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left" vertical="center" wrapText="1"/>
    </xf>
    <xf numFmtId="0" fontId="17" fillId="0" borderId="19" xfId="0" applyFont="1" applyFill="1" applyBorder="1" applyAlignment="1" applyProtection="1">
      <alignment horizontal="left" vertical="center" wrapText="1"/>
    </xf>
    <xf numFmtId="0" fontId="17" fillId="0" borderId="38" xfId="0" applyFont="1" applyFill="1" applyBorder="1" applyAlignment="1" applyProtection="1">
      <alignment horizontal="left" vertical="center" wrapText="1"/>
    </xf>
    <xf numFmtId="0" fontId="17" fillId="0" borderId="39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28" xfId="0" applyFont="1" applyFill="1" applyBorder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36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textRotation="90" wrapText="1"/>
    </xf>
    <xf numFmtId="0" fontId="24" fillId="0" borderId="31" xfId="0" applyFont="1" applyFill="1" applyBorder="1" applyAlignment="1" applyProtection="1">
      <alignment horizontal="center" vertical="center" textRotation="90" wrapText="1"/>
    </xf>
    <xf numFmtId="0" fontId="24" fillId="0" borderId="46" xfId="0" applyFont="1" applyFill="1" applyBorder="1" applyAlignment="1" applyProtection="1">
      <alignment horizontal="center" vertical="center" textRotation="90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5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3" fillId="0" borderId="17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 wrapText="1"/>
    </xf>
    <xf numFmtId="0" fontId="17" fillId="0" borderId="49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32" xfId="0" applyFont="1" applyFill="1" applyBorder="1" applyAlignment="1" applyProtection="1">
      <alignment horizontal="center" wrapText="1"/>
    </xf>
    <xf numFmtId="0" fontId="6" fillId="0" borderId="25" xfId="0" applyFont="1" applyFill="1" applyBorder="1" applyAlignment="1" applyProtection="1">
      <alignment horizontal="center" wrapText="1"/>
    </xf>
    <xf numFmtId="0" fontId="6" fillId="0" borderId="26" xfId="0" applyFont="1" applyFill="1" applyBorder="1" applyAlignment="1" applyProtection="1">
      <alignment horizontal="center" wrapText="1"/>
    </xf>
    <xf numFmtId="0" fontId="6" fillId="0" borderId="44" xfId="0" applyFont="1" applyFill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horizontal="center" vertical="center" wrapText="1"/>
    </xf>
    <xf numFmtId="0" fontId="18" fillId="0" borderId="27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17" fillId="0" borderId="38" xfId="0" applyFont="1" applyFill="1" applyBorder="1" applyAlignment="1" applyProtection="1">
      <alignment horizontal="center" vertical="center" wrapText="1"/>
    </xf>
    <xf numFmtId="0" fontId="17" fillId="0" borderId="3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textRotation="90" wrapText="1"/>
    </xf>
    <xf numFmtId="0" fontId="5" fillId="0" borderId="3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4" fillId="0" borderId="5" xfId="0" applyFont="1" applyFill="1" applyBorder="1" applyAlignment="1" applyProtection="1">
      <alignment horizontal="center" vertical="center" textRotation="90" wrapText="1"/>
    </xf>
    <xf numFmtId="0" fontId="4" fillId="0" borderId="24" xfId="0" applyFont="1" applyFill="1" applyBorder="1" applyAlignment="1" applyProtection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41" xfId="0" applyFont="1" applyFill="1" applyBorder="1" applyAlignment="1" applyProtection="1">
      <alignment horizontal="left" vertical="center" wrapText="1"/>
    </xf>
    <xf numFmtId="0" fontId="17" fillId="0" borderId="47" xfId="0" applyFont="1" applyFill="1" applyBorder="1" applyAlignment="1" applyProtection="1">
      <alignment horizontal="left" vertical="center" wrapText="1"/>
    </xf>
    <xf numFmtId="0" fontId="17" fillId="0" borderId="42" xfId="0" applyFont="1" applyFill="1" applyBorder="1" applyAlignment="1" applyProtection="1">
      <alignment horizontal="left" vertical="center" wrapText="1"/>
    </xf>
    <xf numFmtId="0" fontId="17" fillId="0" borderId="17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vertical="center" wrapText="1"/>
    </xf>
    <xf numFmtId="0" fontId="17" fillId="0" borderId="8" xfId="0" applyFont="1" applyFill="1" applyBorder="1" applyAlignment="1" applyProtection="1">
      <alignment vertical="center" wrapText="1"/>
    </xf>
    <xf numFmtId="0" fontId="17" fillId="0" borderId="9" xfId="0" applyFont="1" applyFill="1" applyBorder="1" applyAlignment="1" applyProtection="1">
      <alignment vertical="center" wrapText="1"/>
    </xf>
    <xf numFmtId="0" fontId="17" fillId="0" borderId="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6" xfId="0" applyFont="1" applyFill="1" applyBorder="1" applyAlignment="1" applyProtection="1">
      <alignment vertical="center" wrapText="1"/>
    </xf>
    <xf numFmtId="0" fontId="17" fillId="0" borderId="25" xfId="0" applyFont="1" applyFill="1" applyBorder="1" applyAlignment="1" applyProtection="1">
      <alignment vertical="center" wrapText="1"/>
    </xf>
    <xf numFmtId="0" fontId="17" fillId="0" borderId="26" xfId="0" applyFont="1" applyFill="1" applyBorder="1" applyAlignment="1" applyProtection="1">
      <alignment vertical="center" wrapText="1"/>
    </xf>
    <xf numFmtId="0" fontId="17" fillId="0" borderId="27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32" xfId="0" applyFont="1" applyFill="1" applyBorder="1" applyAlignment="1" applyProtection="1">
      <alignment horizont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 vertical="center" wrapText="1"/>
    </xf>
    <xf numFmtId="0" fontId="25" fillId="0" borderId="75" xfId="0" applyFont="1" applyFill="1" applyBorder="1" applyAlignment="1" applyProtection="1">
      <alignment horizontal="center" vertical="center" wrapText="1"/>
    </xf>
    <xf numFmtId="0" fontId="25" fillId="0" borderId="3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00"/>
      <color rgb="FFFFFFFF"/>
      <color rgb="FF35B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4.jpeg"/><Relationship Id="rId5" Type="http://schemas.openxmlformats.org/officeDocument/2006/relationships/image" Target="../media/image5.jpeg"/><Relationship Id="rId10" Type="http://schemas.openxmlformats.org/officeDocument/2006/relationships/image" Target="../media/image16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4.jpeg"/><Relationship Id="rId5" Type="http://schemas.openxmlformats.org/officeDocument/2006/relationships/image" Target="../media/image5.jpeg"/><Relationship Id="rId10" Type="http://schemas.openxmlformats.org/officeDocument/2006/relationships/image" Target="../media/image16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4.jpeg"/><Relationship Id="rId5" Type="http://schemas.openxmlformats.org/officeDocument/2006/relationships/image" Target="../media/image5.jpeg"/><Relationship Id="rId10" Type="http://schemas.openxmlformats.org/officeDocument/2006/relationships/image" Target="../media/image16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2.jpeg"/><Relationship Id="rId11" Type="http://schemas.openxmlformats.org/officeDocument/2006/relationships/image" Target="../media/image14.jpeg"/><Relationship Id="rId5" Type="http://schemas.openxmlformats.org/officeDocument/2006/relationships/image" Target="../media/image5.jpeg"/><Relationship Id="rId10" Type="http://schemas.openxmlformats.org/officeDocument/2006/relationships/image" Target="../media/image1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2.jpeg"/><Relationship Id="rId11" Type="http://schemas.openxmlformats.org/officeDocument/2006/relationships/image" Target="../media/image14.jpeg"/><Relationship Id="rId5" Type="http://schemas.openxmlformats.org/officeDocument/2006/relationships/image" Target="../media/image5.jpeg"/><Relationship Id="rId10" Type="http://schemas.openxmlformats.org/officeDocument/2006/relationships/image" Target="../media/image13.jpeg"/><Relationship Id="rId4" Type="http://schemas.openxmlformats.org/officeDocument/2006/relationships/image" Target="../media/image15.jpeg"/><Relationship Id="rId9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4.jpeg"/><Relationship Id="rId5" Type="http://schemas.openxmlformats.org/officeDocument/2006/relationships/image" Target="../media/image5.jpeg"/><Relationship Id="rId10" Type="http://schemas.openxmlformats.org/officeDocument/2006/relationships/image" Target="../media/image16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  <xdr:twoCellAnchor editAs="oneCell">
    <xdr:from>
      <xdr:col>38</xdr:col>
      <xdr:colOff>51434</xdr:colOff>
      <xdr:row>8</xdr:row>
      <xdr:rowOff>47749</xdr:rowOff>
    </xdr:from>
    <xdr:to>
      <xdr:col>42</xdr:col>
      <xdr:colOff>708990</xdr:colOff>
      <xdr:row>10</xdr:row>
      <xdr:rowOff>153819</xdr:rowOff>
    </xdr:to>
    <xdr:pic>
      <xdr:nvPicPr>
        <xdr:cNvPr id="4" name="Resim 3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52025" y="1816914"/>
          <a:ext cx="1479191" cy="1451166"/>
        </a:xfrm>
        <a:prstGeom prst="rect">
          <a:avLst/>
        </a:prstGeom>
      </xdr:spPr>
    </xdr:pic>
    <xdr:clientData/>
  </xdr:twoCellAnchor>
  <xdr:twoCellAnchor editAs="oneCell">
    <xdr:from>
      <xdr:col>38</xdr:col>
      <xdr:colOff>92766</xdr:colOff>
      <xdr:row>17</xdr:row>
      <xdr:rowOff>46382</xdr:rowOff>
    </xdr:from>
    <xdr:to>
      <xdr:col>42</xdr:col>
      <xdr:colOff>748748</xdr:colOff>
      <xdr:row>23</xdr:row>
      <xdr:rowOff>125895</xdr:rowOff>
    </xdr:to>
    <xdr:pic>
      <xdr:nvPicPr>
        <xdr:cNvPr id="7" name="Resim 6"/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93357" y="5592417"/>
          <a:ext cx="1477617" cy="1470991"/>
        </a:xfrm>
        <a:prstGeom prst="rect">
          <a:avLst/>
        </a:prstGeom>
      </xdr:spPr>
    </xdr:pic>
    <xdr:clientData/>
  </xdr:twoCellAnchor>
  <xdr:twoCellAnchor editAs="oneCell">
    <xdr:from>
      <xdr:col>38</xdr:col>
      <xdr:colOff>72887</xdr:colOff>
      <xdr:row>26</xdr:row>
      <xdr:rowOff>33131</xdr:rowOff>
    </xdr:from>
    <xdr:to>
      <xdr:col>42</xdr:col>
      <xdr:colOff>728870</xdr:colOff>
      <xdr:row>32</xdr:row>
      <xdr:rowOff>165651</xdr:rowOff>
    </xdr:to>
    <xdr:pic>
      <xdr:nvPicPr>
        <xdr:cNvPr id="8" name="Resim 7"/>
        <xdr:cNvPicPr>
          <a:picLocks noChangeAspect="1"/>
        </xdr:cNvPicPr>
      </xdr:nvPicPr>
      <xdr:blipFill rotWithShape="1"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73478" y="7600122"/>
          <a:ext cx="1477618" cy="1457738"/>
        </a:xfrm>
        <a:prstGeom prst="rect">
          <a:avLst/>
        </a:prstGeom>
      </xdr:spPr>
    </xdr:pic>
    <xdr:clientData/>
  </xdr:twoCellAnchor>
  <xdr:twoCellAnchor editAs="oneCell">
    <xdr:from>
      <xdr:col>38</xdr:col>
      <xdr:colOff>66261</xdr:colOff>
      <xdr:row>35</xdr:row>
      <xdr:rowOff>26504</xdr:rowOff>
    </xdr:from>
    <xdr:to>
      <xdr:col>42</xdr:col>
      <xdr:colOff>715617</xdr:colOff>
      <xdr:row>41</xdr:row>
      <xdr:rowOff>152401</xdr:rowOff>
    </xdr:to>
    <xdr:pic>
      <xdr:nvPicPr>
        <xdr:cNvPr id="9" name="Resim 8"/>
        <xdr:cNvPicPr>
          <a:picLocks noChangeAspect="1"/>
        </xdr:cNvPicPr>
      </xdr:nvPicPr>
      <xdr:blipFill rotWithShape="1"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66852" y="10217426"/>
          <a:ext cx="1470991" cy="1477618"/>
        </a:xfrm>
        <a:prstGeom prst="rect">
          <a:avLst/>
        </a:prstGeom>
      </xdr:spPr>
    </xdr:pic>
    <xdr:clientData/>
  </xdr:twoCellAnchor>
  <xdr:twoCellAnchor editAs="oneCell">
    <xdr:from>
      <xdr:col>38</xdr:col>
      <xdr:colOff>66675</xdr:colOff>
      <xdr:row>46</xdr:row>
      <xdr:rowOff>50483</xdr:rowOff>
    </xdr:from>
    <xdr:to>
      <xdr:col>42</xdr:col>
      <xdr:colOff>710398</xdr:colOff>
      <xdr:row>50</xdr:row>
      <xdr:rowOff>152400</xdr:rowOff>
    </xdr:to>
    <xdr:pic>
      <xdr:nvPicPr>
        <xdr:cNvPr id="11" name="Resim 10"/>
        <xdr:cNvPicPr>
          <a:picLocks noChangeAspect="1"/>
        </xdr:cNvPicPr>
      </xdr:nvPicPr>
      <xdr:blipFill rotWithShape="1"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1215" y="12448223"/>
          <a:ext cx="1466683" cy="123729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54</xdr:row>
      <xdr:rowOff>50483</xdr:rowOff>
    </xdr:from>
    <xdr:to>
      <xdr:col>42</xdr:col>
      <xdr:colOff>723900</xdr:colOff>
      <xdr:row>57</xdr:row>
      <xdr:rowOff>228600</xdr:rowOff>
    </xdr:to>
    <xdr:pic>
      <xdr:nvPicPr>
        <xdr:cNvPr id="12" name="Resim 11"/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4665643"/>
          <a:ext cx="146304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61</xdr:row>
      <xdr:rowOff>50483</xdr:rowOff>
    </xdr:from>
    <xdr:to>
      <xdr:col>42</xdr:col>
      <xdr:colOff>731520</xdr:colOff>
      <xdr:row>64</xdr:row>
      <xdr:rowOff>289560</xdr:rowOff>
    </xdr:to>
    <xdr:pic>
      <xdr:nvPicPr>
        <xdr:cNvPr id="13" name="Resim 12"/>
        <xdr:cNvPicPr>
          <a:picLocks noChangeAspect="1"/>
        </xdr:cNvPicPr>
      </xdr:nvPicPr>
      <xdr:blipFill rotWithShape="1"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6601123"/>
          <a:ext cx="147066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76200</xdr:colOff>
      <xdr:row>73</xdr:row>
      <xdr:rowOff>38100</xdr:rowOff>
    </xdr:from>
    <xdr:to>
      <xdr:col>42</xdr:col>
      <xdr:colOff>723900</xdr:colOff>
      <xdr:row>76</xdr:row>
      <xdr:rowOff>83820</xdr:rowOff>
    </xdr:to>
    <xdr:pic>
      <xdr:nvPicPr>
        <xdr:cNvPr id="14" name="Resim 13"/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0740" y="20177760"/>
          <a:ext cx="147066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91440</xdr:colOff>
      <xdr:row>82</xdr:row>
      <xdr:rowOff>53340</xdr:rowOff>
    </xdr:from>
    <xdr:to>
      <xdr:col>42</xdr:col>
      <xdr:colOff>723900</xdr:colOff>
      <xdr:row>86</xdr:row>
      <xdr:rowOff>99060</xdr:rowOff>
    </xdr:to>
    <xdr:pic>
      <xdr:nvPicPr>
        <xdr:cNvPr id="15" name="Resim 14"/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5980" y="22875240"/>
          <a:ext cx="145542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92</xdr:row>
      <xdr:rowOff>38100</xdr:rowOff>
    </xdr:from>
    <xdr:to>
      <xdr:col>42</xdr:col>
      <xdr:colOff>716280</xdr:colOff>
      <xdr:row>96</xdr:row>
      <xdr:rowOff>396240</xdr:rowOff>
    </xdr:to>
    <xdr:pic>
      <xdr:nvPicPr>
        <xdr:cNvPr id="16" name="Resim 15"/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26205180"/>
          <a:ext cx="1455420" cy="14554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1404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38</xdr:col>
      <xdr:colOff>51434</xdr:colOff>
      <xdr:row>8</xdr:row>
      <xdr:rowOff>47749</xdr:rowOff>
    </xdr:from>
    <xdr:to>
      <xdr:col>42</xdr:col>
      <xdr:colOff>708990</xdr:colOff>
      <xdr:row>14</xdr:row>
      <xdr:rowOff>24280</xdr:rowOff>
    </xdr:to>
    <xdr:pic>
      <xdr:nvPicPr>
        <xdr:cNvPr id="5" name="Resim 4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05974" y="1655569"/>
          <a:ext cx="1480516" cy="1447190"/>
        </a:xfrm>
        <a:prstGeom prst="rect">
          <a:avLst/>
        </a:prstGeom>
      </xdr:spPr>
    </xdr:pic>
    <xdr:clientData/>
  </xdr:twoCellAnchor>
  <xdr:twoCellAnchor editAs="oneCell">
    <xdr:from>
      <xdr:col>38</xdr:col>
      <xdr:colOff>92766</xdr:colOff>
      <xdr:row>17</xdr:row>
      <xdr:rowOff>46382</xdr:rowOff>
    </xdr:from>
    <xdr:to>
      <xdr:col>42</xdr:col>
      <xdr:colOff>748748</xdr:colOff>
      <xdr:row>23</xdr:row>
      <xdr:rowOff>111102</xdr:rowOff>
    </xdr:to>
    <xdr:pic>
      <xdr:nvPicPr>
        <xdr:cNvPr id="6" name="Resim 5"/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7306" y="3772562"/>
          <a:ext cx="1478942" cy="1466801"/>
        </a:xfrm>
        <a:prstGeom prst="rect">
          <a:avLst/>
        </a:prstGeom>
      </xdr:spPr>
    </xdr:pic>
    <xdr:clientData/>
  </xdr:twoCellAnchor>
  <xdr:twoCellAnchor editAs="oneCell">
    <xdr:from>
      <xdr:col>38</xdr:col>
      <xdr:colOff>72887</xdr:colOff>
      <xdr:row>26</xdr:row>
      <xdr:rowOff>33131</xdr:rowOff>
    </xdr:from>
    <xdr:to>
      <xdr:col>42</xdr:col>
      <xdr:colOff>728870</xdr:colOff>
      <xdr:row>32</xdr:row>
      <xdr:rowOff>151009</xdr:rowOff>
    </xdr:to>
    <xdr:pic>
      <xdr:nvPicPr>
        <xdr:cNvPr id="7" name="Resim 6"/>
        <xdr:cNvPicPr>
          <a:picLocks noChangeAspect="1"/>
        </xdr:cNvPicPr>
      </xdr:nvPicPr>
      <xdr:blipFill rotWithShape="1"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7427" y="5618591"/>
          <a:ext cx="1478943" cy="1443758"/>
        </a:xfrm>
        <a:prstGeom prst="rect">
          <a:avLst/>
        </a:prstGeom>
      </xdr:spPr>
    </xdr:pic>
    <xdr:clientData/>
  </xdr:twoCellAnchor>
  <xdr:twoCellAnchor editAs="oneCell">
    <xdr:from>
      <xdr:col>38</xdr:col>
      <xdr:colOff>66261</xdr:colOff>
      <xdr:row>35</xdr:row>
      <xdr:rowOff>26504</xdr:rowOff>
    </xdr:from>
    <xdr:to>
      <xdr:col>42</xdr:col>
      <xdr:colOff>715617</xdr:colOff>
      <xdr:row>43</xdr:row>
      <xdr:rowOff>30480</xdr:rowOff>
    </xdr:to>
    <xdr:pic>
      <xdr:nvPicPr>
        <xdr:cNvPr id="8" name="Resim 7"/>
        <xdr:cNvPicPr>
          <a:picLocks noChangeAspect="1"/>
        </xdr:cNvPicPr>
      </xdr:nvPicPr>
      <xdr:blipFill rotWithShape="1"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0801" y="8042744"/>
          <a:ext cx="1472316" cy="1467017"/>
        </a:xfrm>
        <a:prstGeom prst="rect">
          <a:avLst/>
        </a:prstGeom>
      </xdr:spPr>
    </xdr:pic>
    <xdr:clientData/>
  </xdr:twoCellAnchor>
  <xdr:twoCellAnchor editAs="oneCell">
    <xdr:from>
      <xdr:col>38</xdr:col>
      <xdr:colOff>66675</xdr:colOff>
      <xdr:row>46</xdr:row>
      <xdr:rowOff>50483</xdr:rowOff>
    </xdr:from>
    <xdr:to>
      <xdr:col>42</xdr:col>
      <xdr:colOff>710398</xdr:colOff>
      <xdr:row>50</xdr:row>
      <xdr:rowOff>106681</xdr:rowOff>
    </xdr:to>
    <xdr:pic>
      <xdr:nvPicPr>
        <xdr:cNvPr id="9" name="Resim 8"/>
        <xdr:cNvPicPr>
          <a:picLocks noChangeAspect="1"/>
        </xdr:cNvPicPr>
      </xdr:nvPicPr>
      <xdr:blipFill rotWithShape="1"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1215" y="10009823"/>
          <a:ext cx="1466683" cy="123729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54</xdr:row>
      <xdr:rowOff>50483</xdr:rowOff>
    </xdr:from>
    <xdr:to>
      <xdr:col>42</xdr:col>
      <xdr:colOff>723900</xdr:colOff>
      <xdr:row>59</xdr:row>
      <xdr:rowOff>228600</xdr:rowOff>
    </xdr:to>
    <xdr:pic>
      <xdr:nvPicPr>
        <xdr:cNvPr id="10" name="Resim 9"/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2006263"/>
          <a:ext cx="1463040" cy="1435416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61</xdr:row>
      <xdr:rowOff>50483</xdr:rowOff>
    </xdr:from>
    <xdr:to>
      <xdr:col>42</xdr:col>
      <xdr:colOff>731520</xdr:colOff>
      <xdr:row>69</xdr:row>
      <xdr:rowOff>22859</xdr:rowOff>
    </xdr:to>
    <xdr:pic>
      <xdr:nvPicPr>
        <xdr:cNvPr id="11" name="Resim 10"/>
        <xdr:cNvPicPr>
          <a:picLocks noChangeAspect="1"/>
        </xdr:cNvPicPr>
      </xdr:nvPicPr>
      <xdr:blipFill rotWithShape="1"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3918883"/>
          <a:ext cx="147066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76200</xdr:colOff>
      <xdr:row>73</xdr:row>
      <xdr:rowOff>38100</xdr:rowOff>
    </xdr:from>
    <xdr:to>
      <xdr:col>42</xdr:col>
      <xdr:colOff>723900</xdr:colOff>
      <xdr:row>77</xdr:row>
      <xdr:rowOff>44823</xdr:rowOff>
    </xdr:to>
    <xdr:pic>
      <xdr:nvPicPr>
        <xdr:cNvPr id="12" name="Resim 11"/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0740" y="15994380"/>
          <a:ext cx="1470660" cy="1454524"/>
        </a:xfrm>
        <a:prstGeom prst="rect">
          <a:avLst/>
        </a:prstGeom>
      </xdr:spPr>
    </xdr:pic>
    <xdr:clientData/>
  </xdr:twoCellAnchor>
  <xdr:twoCellAnchor editAs="oneCell">
    <xdr:from>
      <xdr:col>38</xdr:col>
      <xdr:colOff>91440</xdr:colOff>
      <xdr:row>82</xdr:row>
      <xdr:rowOff>53340</xdr:rowOff>
    </xdr:from>
    <xdr:to>
      <xdr:col>42</xdr:col>
      <xdr:colOff>723900</xdr:colOff>
      <xdr:row>85</xdr:row>
      <xdr:rowOff>491266</xdr:rowOff>
    </xdr:to>
    <xdr:pic>
      <xdr:nvPicPr>
        <xdr:cNvPr id="13" name="Resim 12"/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5980" y="19194780"/>
          <a:ext cx="1455420" cy="1459006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92</xdr:row>
      <xdr:rowOff>38100</xdr:rowOff>
    </xdr:from>
    <xdr:to>
      <xdr:col>42</xdr:col>
      <xdr:colOff>716280</xdr:colOff>
      <xdr:row>97</xdr:row>
      <xdr:rowOff>217394</xdr:rowOff>
    </xdr:to>
    <xdr:pic>
      <xdr:nvPicPr>
        <xdr:cNvPr id="14" name="Resim 13"/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22326600"/>
          <a:ext cx="1455420" cy="145183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94755</xdr:rowOff>
    </xdr:from>
    <xdr:to>
      <xdr:col>5</xdr:col>
      <xdr:colOff>16565</xdr:colOff>
      <xdr:row>3</xdr:row>
      <xdr:rowOff>298611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85255"/>
          <a:ext cx="671885" cy="676296"/>
        </a:xfrm>
        <a:prstGeom prst="rect">
          <a:avLst/>
        </a:prstGeom>
      </xdr:spPr>
    </xdr:pic>
    <xdr:clientData/>
  </xdr:twoCellAnchor>
  <xdr:twoCellAnchor editAs="oneCell">
    <xdr:from>
      <xdr:col>30</xdr:col>
      <xdr:colOff>68580</xdr:colOff>
      <xdr:row>8</xdr:row>
      <xdr:rowOff>53340</xdr:rowOff>
    </xdr:from>
    <xdr:to>
      <xdr:col>34</xdr:col>
      <xdr:colOff>726136</xdr:colOff>
      <xdr:row>14</xdr:row>
      <xdr:rowOff>37491</xdr:rowOff>
    </xdr:to>
    <xdr:pic>
      <xdr:nvPicPr>
        <xdr:cNvPr id="26" name="Resim 25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75320" y="2019300"/>
          <a:ext cx="1480516" cy="1447191"/>
        </a:xfrm>
        <a:prstGeom prst="rect">
          <a:avLst/>
        </a:prstGeom>
      </xdr:spPr>
    </xdr:pic>
    <xdr:clientData/>
  </xdr:twoCellAnchor>
  <xdr:twoCellAnchor editAs="oneCell">
    <xdr:from>
      <xdr:col>30</xdr:col>
      <xdr:colOff>48952</xdr:colOff>
      <xdr:row>17</xdr:row>
      <xdr:rowOff>36733</xdr:rowOff>
    </xdr:from>
    <xdr:to>
      <xdr:col>34</xdr:col>
      <xdr:colOff>704934</xdr:colOff>
      <xdr:row>23</xdr:row>
      <xdr:rowOff>70973</xdr:rowOff>
    </xdr:to>
    <xdr:pic>
      <xdr:nvPicPr>
        <xdr:cNvPr id="27" name="Resim 26"/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55692" y="4296313"/>
          <a:ext cx="1478942" cy="1466800"/>
        </a:xfrm>
        <a:prstGeom prst="rect">
          <a:avLst/>
        </a:prstGeom>
      </xdr:spPr>
    </xdr:pic>
    <xdr:clientData/>
  </xdr:twoCellAnchor>
  <xdr:twoCellAnchor editAs="oneCell">
    <xdr:from>
      <xdr:col>30</xdr:col>
      <xdr:colOff>90033</xdr:colOff>
      <xdr:row>27</xdr:row>
      <xdr:rowOff>46342</xdr:rowOff>
    </xdr:from>
    <xdr:to>
      <xdr:col>34</xdr:col>
      <xdr:colOff>746016</xdr:colOff>
      <xdr:row>30</xdr:row>
      <xdr:rowOff>179460</xdr:rowOff>
    </xdr:to>
    <xdr:pic>
      <xdr:nvPicPr>
        <xdr:cNvPr id="28" name="Resim 27"/>
        <xdr:cNvPicPr>
          <a:picLocks noChangeAspect="1"/>
        </xdr:cNvPicPr>
      </xdr:nvPicPr>
      <xdr:blipFill rotWithShape="1"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96773" y="6157582"/>
          <a:ext cx="1478943" cy="1443758"/>
        </a:xfrm>
        <a:prstGeom prst="rect">
          <a:avLst/>
        </a:prstGeom>
      </xdr:spPr>
    </xdr:pic>
    <xdr:clientData/>
  </xdr:twoCellAnchor>
  <xdr:twoCellAnchor editAs="oneCell">
    <xdr:from>
      <xdr:col>30</xdr:col>
      <xdr:colOff>60547</xdr:colOff>
      <xdr:row>36</xdr:row>
      <xdr:rowOff>85435</xdr:rowOff>
    </xdr:from>
    <xdr:to>
      <xdr:col>34</xdr:col>
      <xdr:colOff>709903</xdr:colOff>
      <xdr:row>44</xdr:row>
      <xdr:rowOff>89411</xdr:rowOff>
    </xdr:to>
    <xdr:pic>
      <xdr:nvPicPr>
        <xdr:cNvPr id="29" name="Resim 28"/>
        <xdr:cNvPicPr>
          <a:picLocks noChangeAspect="1"/>
        </xdr:cNvPicPr>
      </xdr:nvPicPr>
      <xdr:blipFill rotWithShape="1"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67287" y="9054175"/>
          <a:ext cx="1472316" cy="1467016"/>
        </a:xfrm>
        <a:prstGeom prst="rect">
          <a:avLst/>
        </a:prstGeom>
      </xdr:spPr>
    </xdr:pic>
    <xdr:clientData/>
  </xdr:twoCellAnchor>
  <xdr:twoCellAnchor editAs="oneCell">
    <xdr:from>
      <xdr:col>30</xdr:col>
      <xdr:colOff>68581</xdr:colOff>
      <xdr:row>47</xdr:row>
      <xdr:rowOff>48454</xdr:rowOff>
    </xdr:from>
    <xdr:to>
      <xdr:col>34</xdr:col>
      <xdr:colOff>712304</xdr:colOff>
      <xdr:row>51</xdr:row>
      <xdr:rowOff>127512</xdr:rowOff>
    </xdr:to>
    <xdr:pic>
      <xdr:nvPicPr>
        <xdr:cNvPr id="30" name="Resim 29"/>
        <xdr:cNvPicPr>
          <a:picLocks noChangeAspect="1"/>
        </xdr:cNvPicPr>
      </xdr:nvPicPr>
      <xdr:blipFill rotWithShape="1"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75321" y="11044114"/>
          <a:ext cx="1466683" cy="1237298"/>
        </a:xfrm>
        <a:prstGeom prst="rect">
          <a:avLst/>
        </a:prstGeom>
      </xdr:spPr>
    </xdr:pic>
    <xdr:clientData/>
  </xdr:twoCellAnchor>
  <xdr:twoCellAnchor editAs="oneCell">
    <xdr:from>
      <xdr:col>30</xdr:col>
      <xdr:colOff>85726</xdr:colOff>
      <xdr:row>56</xdr:row>
      <xdr:rowOff>56074</xdr:rowOff>
    </xdr:from>
    <xdr:to>
      <xdr:col>34</xdr:col>
      <xdr:colOff>725806</xdr:colOff>
      <xdr:row>61</xdr:row>
      <xdr:rowOff>234191</xdr:rowOff>
    </xdr:to>
    <xdr:pic>
      <xdr:nvPicPr>
        <xdr:cNvPr id="31" name="Resim 30"/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92466" y="13215814"/>
          <a:ext cx="1463040" cy="1435417"/>
        </a:xfrm>
        <a:prstGeom prst="rect">
          <a:avLst/>
        </a:prstGeom>
      </xdr:spPr>
    </xdr:pic>
    <xdr:clientData/>
  </xdr:twoCellAnchor>
  <xdr:twoCellAnchor editAs="oneCell">
    <xdr:from>
      <xdr:col>30</xdr:col>
      <xdr:colOff>62866</xdr:colOff>
      <xdr:row>63</xdr:row>
      <xdr:rowOff>48454</xdr:rowOff>
    </xdr:from>
    <xdr:to>
      <xdr:col>34</xdr:col>
      <xdr:colOff>710566</xdr:colOff>
      <xdr:row>70</xdr:row>
      <xdr:rowOff>203710</xdr:rowOff>
    </xdr:to>
    <xdr:pic>
      <xdr:nvPicPr>
        <xdr:cNvPr id="32" name="Resim 31"/>
        <xdr:cNvPicPr>
          <a:picLocks noChangeAspect="1"/>
        </xdr:cNvPicPr>
      </xdr:nvPicPr>
      <xdr:blipFill rotWithShape="1"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69606" y="14968414"/>
          <a:ext cx="1470660" cy="1435416"/>
        </a:xfrm>
        <a:prstGeom prst="rect">
          <a:avLst/>
        </a:prstGeom>
      </xdr:spPr>
    </xdr:pic>
    <xdr:clientData/>
  </xdr:twoCellAnchor>
  <xdr:twoCellAnchor editAs="oneCell">
    <xdr:from>
      <xdr:col>30</xdr:col>
      <xdr:colOff>78106</xdr:colOff>
      <xdr:row>75</xdr:row>
      <xdr:rowOff>36071</xdr:rowOff>
    </xdr:from>
    <xdr:to>
      <xdr:col>34</xdr:col>
      <xdr:colOff>725806</xdr:colOff>
      <xdr:row>81</xdr:row>
      <xdr:rowOff>58034</xdr:rowOff>
    </xdr:to>
    <xdr:pic>
      <xdr:nvPicPr>
        <xdr:cNvPr id="33" name="Resim 32"/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84846" y="17310611"/>
          <a:ext cx="1470660" cy="1454523"/>
        </a:xfrm>
        <a:prstGeom prst="rect">
          <a:avLst/>
        </a:prstGeom>
      </xdr:spPr>
    </xdr:pic>
    <xdr:clientData/>
  </xdr:twoCellAnchor>
  <xdr:twoCellAnchor editAs="oneCell">
    <xdr:from>
      <xdr:col>30</xdr:col>
      <xdr:colOff>78106</xdr:colOff>
      <xdr:row>84</xdr:row>
      <xdr:rowOff>66551</xdr:rowOff>
    </xdr:from>
    <xdr:to>
      <xdr:col>34</xdr:col>
      <xdr:colOff>710566</xdr:colOff>
      <xdr:row>88</xdr:row>
      <xdr:rowOff>230157</xdr:rowOff>
    </xdr:to>
    <xdr:pic>
      <xdr:nvPicPr>
        <xdr:cNvPr id="34" name="Resim 33"/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84846" y="19459451"/>
          <a:ext cx="1455420" cy="1459006"/>
        </a:xfrm>
        <a:prstGeom prst="rect">
          <a:avLst/>
        </a:prstGeom>
      </xdr:spPr>
    </xdr:pic>
    <xdr:clientData/>
  </xdr:twoCellAnchor>
  <xdr:twoCellAnchor editAs="oneCell">
    <xdr:from>
      <xdr:col>30</xdr:col>
      <xdr:colOff>93346</xdr:colOff>
      <xdr:row>94</xdr:row>
      <xdr:rowOff>51311</xdr:rowOff>
    </xdr:from>
    <xdr:to>
      <xdr:col>34</xdr:col>
      <xdr:colOff>725806</xdr:colOff>
      <xdr:row>99</xdr:row>
      <xdr:rowOff>93445</xdr:rowOff>
    </xdr:to>
    <xdr:pic>
      <xdr:nvPicPr>
        <xdr:cNvPr id="35" name="Resim 34"/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300086" y="21890231"/>
          <a:ext cx="1455420" cy="145183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15904</xdr:colOff>
      <xdr:row>1</xdr:row>
      <xdr:rowOff>87135</xdr:rowOff>
    </xdr:from>
    <xdr:to>
      <xdr:col>34</xdr:col>
      <xdr:colOff>485362</xdr:colOff>
      <xdr:row>3</xdr:row>
      <xdr:rowOff>290991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39864" y="277635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87135</xdr:rowOff>
    </xdr:from>
    <xdr:to>
      <xdr:col>5</xdr:col>
      <xdr:colOff>16565</xdr:colOff>
      <xdr:row>3</xdr:row>
      <xdr:rowOff>290991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77635"/>
          <a:ext cx="671885" cy="676296"/>
        </a:xfrm>
        <a:prstGeom prst="rect">
          <a:avLst/>
        </a:prstGeom>
      </xdr:spPr>
    </xdr:pic>
    <xdr:clientData/>
  </xdr:twoCellAnchor>
  <xdr:twoCellAnchor editAs="oneCell">
    <xdr:from>
      <xdr:col>30</xdr:col>
      <xdr:colOff>80588</xdr:colOff>
      <xdr:row>8</xdr:row>
      <xdr:rowOff>60960</xdr:rowOff>
    </xdr:from>
    <xdr:to>
      <xdr:col>34</xdr:col>
      <xdr:colOff>738144</xdr:colOff>
      <xdr:row>13</xdr:row>
      <xdr:rowOff>220371</xdr:rowOff>
    </xdr:to>
    <xdr:pic>
      <xdr:nvPicPr>
        <xdr:cNvPr id="14" name="Resim 13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87328" y="2026920"/>
          <a:ext cx="1480516" cy="1447191"/>
        </a:xfrm>
        <a:prstGeom prst="rect">
          <a:avLst/>
        </a:prstGeom>
      </xdr:spPr>
    </xdr:pic>
    <xdr:clientData/>
  </xdr:twoCellAnchor>
  <xdr:twoCellAnchor editAs="oneCell">
    <xdr:from>
      <xdr:col>30</xdr:col>
      <xdr:colOff>76200</xdr:colOff>
      <xdr:row>17</xdr:row>
      <xdr:rowOff>82453</xdr:rowOff>
    </xdr:from>
    <xdr:to>
      <xdr:col>34</xdr:col>
      <xdr:colOff>732182</xdr:colOff>
      <xdr:row>23</xdr:row>
      <xdr:rowOff>86213</xdr:rowOff>
    </xdr:to>
    <xdr:pic>
      <xdr:nvPicPr>
        <xdr:cNvPr id="15" name="Resim 14"/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82940" y="5012593"/>
          <a:ext cx="1478942" cy="1466800"/>
        </a:xfrm>
        <a:prstGeom prst="rect">
          <a:avLst/>
        </a:prstGeom>
      </xdr:spPr>
    </xdr:pic>
    <xdr:clientData/>
  </xdr:twoCellAnchor>
  <xdr:twoCellAnchor editAs="oneCell">
    <xdr:from>
      <xdr:col>30</xdr:col>
      <xdr:colOff>71561</xdr:colOff>
      <xdr:row>27</xdr:row>
      <xdr:rowOff>61582</xdr:rowOff>
    </xdr:from>
    <xdr:to>
      <xdr:col>34</xdr:col>
      <xdr:colOff>727544</xdr:colOff>
      <xdr:row>31</xdr:row>
      <xdr:rowOff>164220</xdr:rowOff>
    </xdr:to>
    <xdr:pic>
      <xdr:nvPicPr>
        <xdr:cNvPr id="16" name="Resim 15"/>
        <xdr:cNvPicPr>
          <a:picLocks noChangeAspect="1"/>
        </xdr:cNvPicPr>
      </xdr:nvPicPr>
      <xdr:blipFill rotWithShape="1"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78301" y="7277722"/>
          <a:ext cx="1478943" cy="1443758"/>
        </a:xfrm>
        <a:prstGeom prst="rect">
          <a:avLst/>
        </a:prstGeom>
      </xdr:spPr>
    </xdr:pic>
    <xdr:clientData/>
  </xdr:twoCellAnchor>
  <xdr:twoCellAnchor editAs="oneCell">
    <xdr:from>
      <xdr:col>30</xdr:col>
      <xdr:colOff>80175</xdr:colOff>
      <xdr:row>36</xdr:row>
      <xdr:rowOff>47335</xdr:rowOff>
    </xdr:from>
    <xdr:to>
      <xdr:col>34</xdr:col>
      <xdr:colOff>729531</xdr:colOff>
      <xdr:row>44</xdr:row>
      <xdr:rowOff>51311</xdr:rowOff>
    </xdr:to>
    <xdr:pic>
      <xdr:nvPicPr>
        <xdr:cNvPr id="17" name="Resim 16"/>
        <xdr:cNvPicPr>
          <a:picLocks noChangeAspect="1"/>
        </xdr:cNvPicPr>
      </xdr:nvPicPr>
      <xdr:blipFill rotWithShape="1"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86915" y="10265755"/>
          <a:ext cx="1472316" cy="1467016"/>
        </a:xfrm>
        <a:prstGeom prst="rect">
          <a:avLst/>
        </a:prstGeom>
      </xdr:spPr>
    </xdr:pic>
    <xdr:clientData/>
  </xdr:twoCellAnchor>
  <xdr:twoCellAnchor editAs="oneCell">
    <xdr:from>
      <xdr:col>30</xdr:col>
      <xdr:colOff>57729</xdr:colOff>
      <xdr:row>47</xdr:row>
      <xdr:rowOff>48454</xdr:rowOff>
    </xdr:from>
    <xdr:to>
      <xdr:col>34</xdr:col>
      <xdr:colOff>701452</xdr:colOff>
      <xdr:row>51</xdr:row>
      <xdr:rowOff>89412</xdr:rowOff>
    </xdr:to>
    <xdr:pic>
      <xdr:nvPicPr>
        <xdr:cNvPr id="18" name="Resim 17"/>
        <xdr:cNvPicPr>
          <a:picLocks noChangeAspect="1"/>
        </xdr:cNvPicPr>
      </xdr:nvPicPr>
      <xdr:blipFill rotWithShape="1"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64469" y="12293794"/>
          <a:ext cx="1466683" cy="1237298"/>
        </a:xfrm>
        <a:prstGeom prst="rect">
          <a:avLst/>
        </a:prstGeom>
      </xdr:spPr>
    </xdr:pic>
    <xdr:clientData/>
  </xdr:twoCellAnchor>
  <xdr:twoCellAnchor editAs="oneCell">
    <xdr:from>
      <xdr:col>30</xdr:col>
      <xdr:colOff>74874</xdr:colOff>
      <xdr:row>56</xdr:row>
      <xdr:rowOff>48454</xdr:rowOff>
    </xdr:from>
    <xdr:to>
      <xdr:col>34</xdr:col>
      <xdr:colOff>714954</xdr:colOff>
      <xdr:row>60</xdr:row>
      <xdr:rowOff>119891</xdr:rowOff>
    </xdr:to>
    <xdr:pic>
      <xdr:nvPicPr>
        <xdr:cNvPr id="19" name="Resim 18"/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81614" y="14785534"/>
          <a:ext cx="1463040" cy="1435417"/>
        </a:xfrm>
        <a:prstGeom prst="rect">
          <a:avLst/>
        </a:prstGeom>
      </xdr:spPr>
    </xdr:pic>
    <xdr:clientData/>
  </xdr:twoCellAnchor>
  <xdr:twoCellAnchor editAs="oneCell">
    <xdr:from>
      <xdr:col>30</xdr:col>
      <xdr:colOff>74874</xdr:colOff>
      <xdr:row>63</xdr:row>
      <xdr:rowOff>63694</xdr:rowOff>
    </xdr:from>
    <xdr:to>
      <xdr:col>34</xdr:col>
      <xdr:colOff>722574</xdr:colOff>
      <xdr:row>69</xdr:row>
      <xdr:rowOff>81790</xdr:rowOff>
    </xdr:to>
    <xdr:pic>
      <xdr:nvPicPr>
        <xdr:cNvPr id="20" name="Resim 19"/>
        <xdr:cNvPicPr>
          <a:picLocks noChangeAspect="1"/>
        </xdr:cNvPicPr>
      </xdr:nvPicPr>
      <xdr:blipFill rotWithShape="1"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81614" y="17193454"/>
          <a:ext cx="1470660" cy="1435416"/>
        </a:xfrm>
        <a:prstGeom prst="rect">
          <a:avLst/>
        </a:prstGeom>
      </xdr:spPr>
    </xdr:pic>
    <xdr:clientData/>
  </xdr:twoCellAnchor>
  <xdr:twoCellAnchor editAs="oneCell">
    <xdr:from>
      <xdr:col>30</xdr:col>
      <xdr:colOff>67254</xdr:colOff>
      <xdr:row>75</xdr:row>
      <xdr:rowOff>51311</xdr:rowOff>
    </xdr:from>
    <xdr:to>
      <xdr:col>34</xdr:col>
      <xdr:colOff>714954</xdr:colOff>
      <xdr:row>81</xdr:row>
      <xdr:rowOff>27554</xdr:rowOff>
    </xdr:to>
    <xdr:pic>
      <xdr:nvPicPr>
        <xdr:cNvPr id="21" name="Resim 20"/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73994" y="20122391"/>
          <a:ext cx="1470660" cy="1454523"/>
        </a:xfrm>
        <a:prstGeom prst="rect">
          <a:avLst/>
        </a:prstGeom>
      </xdr:spPr>
    </xdr:pic>
    <xdr:clientData/>
  </xdr:twoCellAnchor>
  <xdr:twoCellAnchor editAs="oneCell">
    <xdr:from>
      <xdr:col>30</xdr:col>
      <xdr:colOff>90114</xdr:colOff>
      <xdr:row>84</xdr:row>
      <xdr:rowOff>51311</xdr:rowOff>
    </xdr:from>
    <xdr:to>
      <xdr:col>34</xdr:col>
      <xdr:colOff>722574</xdr:colOff>
      <xdr:row>89</xdr:row>
      <xdr:rowOff>39657</xdr:rowOff>
    </xdr:to>
    <xdr:pic>
      <xdr:nvPicPr>
        <xdr:cNvPr id="22" name="Resim 21"/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96854" y="22286471"/>
          <a:ext cx="1455420" cy="1459006"/>
        </a:xfrm>
        <a:prstGeom prst="rect">
          <a:avLst/>
        </a:prstGeom>
      </xdr:spPr>
    </xdr:pic>
    <xdr:clientData/>
  </xdr:twoCellAnchor>
  <xdr:twoCellAnchor editAs="oneCell">
    <xdr:from>
      <xdr:col>30</xdr:col>
      <xdr:colOff>67254</xdr:colOff>
      <xdr:row>94</xdr:row>
      <xdr:rowOff>43691</xdr:rowOff>
    </xdr:from>
    <xdr:to>
      <xdr:col>34</xdr:col>
      <xdr:colOff>699714</xdr:colOff>
      <xdr:row>98</xdr:row>
      <xdr:rowOff>93445</xdr:rowOff>
    </xdr:to>
    <xdr:pic>
      <xdr:nvPicPr>
        <xdr:cNvPr id="23" name="Resim 22"/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73994" y="25235411"/>
          <a:ext cx="1455420" cy="145183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  <xdr:twoCellAnchor editAs="oneCell">
    <xdr:from>
      <xdr:col>38</xdr:col>
      <xdr:colOff>51434</xdr:colOff>
      <xdr:row>8</xdr:row>
      <xdr:rowOff>47749</xdr:rowOff>
    </xdr:from>
    <xdr:to>
      <xdr:col>42</xdr:col>
      <xdr:colOff>708990</xdr:colOff>
      <xdr:row>10</xdr:row>
      <xdr:rowOff>199539</xdr:rowOff>
    </xdr:to>
    <xdr:pic>
      <xdr:nvPicPr>
        <xdr:cNvPr id="4" name="Resim 3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05974" y="1800349"/>
          <a:ext cx="1480516" cy="1447190"/>
        </a:xfrm>
        <a:prstGeom prst="rect">
          <a:avLst/>
        </a:prstGeom>
      </xdr:spPr>
    </xdr:pic>
    <xdr:clientData/>
  </xdr:twoCellAnchor>
  <xdr:twoCellAnchor editAs="oneCell">
    <xdr:from>
      <xdr:col>38</xdr:col>
      <xdr:colOff>92766</xdr:colOff>
      <xdr:row>17</xdr:row>
      <xdr:rowOff>46382</xdr:rowOff>
    </xdr:from>
    <xdr:to>
      <xdr:col>42</xdr:col>
      <xdr:colOff>748748</xdr:colOff>
      <xdr:row>23</xdr:row>
      <xdr:rowOff>103035</xdr:rowOff>
    </xdr:to>
    <xdr:pic>
      <xdr:nvPicPr>
        <xdr:cNvPr id="5" name="Resim 4"/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7306" y="5555642"/>
          <a:ext cx="1478942" cy="1466353"/>
        </a:xfrm>
        <a:prstGeom prst="rect">
          <a:avLst/>
        </a:prstGeom>
      </xdr:spPr>
    </xdr:pic>
    <xdr:clientData/>
  </xdr:twoCellAnchor>
  <xdr:twoCellAnchor editAs="oneCell">
    <xdr:from>
      <xdr:col>38</xdr:col>
      <xdr:colOff>72887</xdr:colOff>
      <xdr:row>26</xdr:row>
      <xdr:rowOff>33131</xdr:rowOff>
    </xdr:from>
    <xdr:to>
      <xdr:col>42</xdr:col>
      <xdr:colOff>728870</xdr:colOff>
      <xdr:row>32</xdr:row>
      <xdr:rowOff>165651</xdr:rowOff>
    </xdr:to>
    <xdr:pic>
      <xdr:nvPicPr>
        <xdr:cNvPr id="6" name="Resim 5"/>
        <xdr:cNvPicPr>
          <a:picLocks noChangeAspect="1"/>
        </xdr:cNvPicPr>
      </xdr:nvPicPr>
      <xdr:blipFill rotWithShape="1"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7427" y="7554071"/>
          <a:ext cx="1478943" cy="1443160"/>
        </a:xfrm>
        <a:prstGeom prst="rect">
          <a:avLst/>
        </a:prstGeom>
      </xdr:spPr>
    </xdr:pic>
    <xdr:clientData/>
  </xdr:twoCellAnchor>
  <xdr:twoCellAnchor editAs="oneCell">
    <xdr:from>
      <xdr:col>38</xdr:col>
      <xdr:colOff>66261</xdr:colOff>
      <xdr:row>35</xdr:row>
      <xdr:rowOff>26504</xdr:rowOff>
    </xdr:from>
    <xdr:to>
      <xdr:col>42</xdr:col>
      <xdr:colOff>715617</xdr:colOff>
      <xdr:row>41</xdr:row>
      <xdr:rowOff>152401</xdr:rowOff>
    </xdr:to>
    <xdr:pic>
      <xdr:nvPicPr>
        <xdr:cNvPr id="7" name="Resim 6"/>
        <xdr:cNvPicPr>
          <a:picLocks noChangeAspect="1"/>
        </xdr:cNvPicPr>
      </xdr:nvPicPr>
      <xdr:blipFill rotWithShape="1"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0801" y="10153484"/>
          <a:ext cx="1472316" cy="1467017"/>
        </a:xfrm>
        <a:prstGeom prst="rect">
          <a:avLst/>
        </a:prstGeom>
      </xdr:spPr>
    </xdr:pic>
    <xdr:clientData/>
  </xdr:twoCellAnchor>
  <xdr:twoCellAnchor editAs="oneCell">
    <xdr:from>
      <xdr:col>38</xdr:col>
      <xdr:colOff>66675</xdr:colOff>
      <xdr:row>46</xdr:row>
      <xdr:rowOff>50483</xdr:rowOff>
    </xdr:from>
    <xdr:to>
      <xdr:col>42</xdr:col>
      <xdr:colOff>710398</xdr:colOff>
      <xdr:row>50</xdr:row>
      <xdr:rowOff>152400</xdr:rowOff>
    </xdr:to>
    <xdr:pic>
      <xdr:nvPicPr>
        <xdr:cNvPr id="8" name="Resim 7"/>
        <xdr:cNvPicPr>
          <a:picLocks noChangeAspect="1"/>
        </xdr:cNvPicPr>
      </xdr:nvPicPr>
      <xdr:blipFill rotWithShape="1"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1215" y="12448223"/>
          <a:ext cx="1466683" cy="123729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54</xdr:row>
      <xdr:rowOff>50483</xdr:rowOff>
    </xdr:from>
    <xdr:to>
      <xdr:col>42</xdr:col>
      <xdr:colOff>723900</xdr:colOff>
      <xdr:row>57</xdr:row>
      <xdr:rowOff>228600</xdr:rowOff>
    </xdr:to>
    <xdr:pic>
      <xdr:nvPicPr>
        <xdr:cNvPr id="9" name="Resim 8"/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4665643"/>
          <a:ext cx="146304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61</xdr:row>
      <xdr:rowOff>50483</xdr:rowOff>
    </xdr:from>
    <xdr:to>
      <xdr:col>42</xdr:col>
      <xdr:colOff>731520</xdr:colOff>
      <xdr:row>64</xdr:row>
      <xdr:rowOff>289560</xdr:rowOff>
    </xdr:to>
    <xdr:pic>
      <xdr:nvPicPr>
        <xdr:cNvPr id="10" name="Resim 9"/>
        <xdr:cNvPicPr>
          <a:picLocks noChangeAspect="1"/>
        </xdr:cNvPicPr>
      </xdr:nvPicPr>
      <xdr:blipFill rotWithShape="1"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7431703"/>
          <a:ext cx="147066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76200</xdr:colOff>
      <xdr:row>73</xdr:row>
      <xdr:rowOff>38100</xdr:rowOff>
    </xdr:from>
    <xdr:to>
      <xdr:col>42</xdr:col>
      <xdr:colOff>723900</xdr:colOff>
      <xdr:row>76</xdr:row>
      <xdr:rowOff>83820</xdr:rowOff>
    </xdr:to>
    <xdr:pic>
      <xdr:nvPicPr>
        <xdr:cNvPr id="11" name="Resim 10"/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0740" y="22136100"/>
          <a:ext cx="147066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91440</xdr:colOff>
      <xdr:row>82</xdr:row>
      <xdr:rowOff>53340</xdr:rowOff>
    </xdr:from>
    <xdr:to>
      <xdr:col>42</xdr:col>
      <xdr:colOff>723900</xdr:colOff>
      <xdr:row>86</xdr:row>
      <xdr:rowOff>99060</xdr:rowOff>
    </xdr:to>
    <xdr:pic>
      <xdr:nvPicPr>
        <xdr:cNvPr id="12" name="Resim 11"/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5980" y="25679400"/>
          <a:ext cx="145542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92</xdr:row>
      <xdr:rowOff>38100</xdr:rowOff>
    </xdr:from>
    <xdr:to>
      <xdr:col>42</xdr:col>
      <xdr:colOff>716280</xdr:colOff>
      <xdr:row>96</xdr:row>
      <xdr:rowOff>396240</xdr:rowOff>
    </xdr:to>
    <xdr:pic>
      <xdr:nvPicPr>
        <xdr:cNvPr id="13" name="Resim 12"/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29679900"/>
          <a:ext cx="1455420" cy="1455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  <xdr:twoCellAnchor editAs="oneCell">
    <xdr:from>
      <xdr:col>38</xdr:col>
      <xdr:colOff>51434</xdr:colOff>
      <xdr:row>8</xdr:row>
      <xdr:rowOff>47749</xdr:rowOff>
    </xdr:from>
    <xdr:to>
      <xdr:col>42</xdr:col>
      <xdr:colOff>708990</xdr:colOff>
      <xdr:row>13</xdr:row>
      <xdr:rowOff>31899</xdr:rowOff>
    </xdr:to>
    <xdr:pic>
      <xdr:nvPicPr>
        <xdr:cNvPr id="5" name="Resim 4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05974" y="1800349"/>
          <a:ext cx="1480516" cy="1447190"/>
        </a:xfrm>
        <a:prstGeom prst="rect">
          <a:avLst/>
        </a:prstGeom>
      </xdr:spPr>
    </xdr:pic>
    <xdr:clientData/>
  </xdr:twoCellAnchor>
  <xdr:twoCellAnchor editAs="oneCell">
    <xdr:from>
      <xdr:col>38</xdr:col>
      <xdr:colOff>92766</xdr:colOff>
      <xdr:row>17</xdr:row>
      <xdr:rowOff>46382</xdr:rowOff>
    </xdr:from>
    <xdr:to>
      <xdr:col>42</xdr:col>
      <xdr:colOff>748748</xdr:colOff>
      <xdr:row>22</xdr:row>
      <xdr:rowOff>125895</xdr:rowOff>
    </xdr:to>
    <xdr:pic>
      <xdr:nvPicPr>
        <xdr:cNvPr id="6" name="Resim 5"/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7306" y="5921402"/>
          <a:ext cx="1478942" cy="1466353"/>
        </a:xfrm>
        <a:prstGeom prst="rect">
          <a:avLst/>
        </a:prstGeom>
      </xdr:spPr>
    </xdr:pic>
    <xdr:clientData/>
  </xdr:twoCellAnchor>
  <xdr:twoCellAnchor editAs="oneCell">
    <xdr:from>
      <xdr:col>38</xdr:col>
      <xdr:colOff>72887</xdr:colOff>
      <xdr:row>26</xdr:row>
      <xdr:rowOff>33131</xdr:rowOff>
    </xdr:from>
    <xdr:to>
      <xdr:col>42</xdr:col>
      <xdr:colOff>728870</xdr:colOff>
      <xdr:row>32</xdr:row>
      <xdr:rowOff>81831</xdr:rowOff>
    </xdr:to>
    <xdr:pic>
      <xdr:nvPicPr>
        <xdr:cNvPr id="7" name="Resim 6"/>
        <xdr:cNvPicPr>
          <a:picLocks noChangeAspect="1"/>
        </xdr:cNvPicPr>
      </xdr:nvPicPr>
      <xdr:blipFill rotWithShape="1"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7427" y="8148431"/>
          <a:ext cx="1478943" cy="1443160"/>
        </a:xfrm>
        <a:prstGeom prst="rect">
          <a:avLst/>
        </a:prstGeom>
      </xdr:spPr>
    </xdr:pic>
    <xdr:clientData/>
  </xdr:twoCellAnchor>
  <xdr:twoCellAnchor editAs="oneCell">
    <xdr:from>
      <xdr:col>38</xdr:col>
      <xdr:colOff>66261</xdr:colOff>
      <xdr:row>35</xdr:row>
      <xdr:rowOff>26504</xdr:rowOff>
    </xdr:from>
    <xdr:to>
      <xdr:col>42</xdr:col>
      <xdr:colOff>715617</xdr:colOff>
      <xdr:row>41</xdr:row>
      <xdr:rowOff>175261</xdr:rowOff>
    </xdr:to>
    <xdr:pic>
      <xdr:nvPicPr>
        <xdr:cNvPr id="8" name="Resim 7"/>
        <xdr:cNvPicPr>
          <a:picLocks noChangeAspect="1"/>
        </xdr:cNvPicPr>
      </xdr:nvPicPr>
      <xdr:blipFill rotWithShape="1"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0801" y="10747844"/>
          <a:ext cx="1472316" cy="1467017"/>
        </a:xfrm>
        <a:prstGeom prst="rect">
          <a:avLst/>
        </a:prstGeom>
      </xdr:spPr>
    </xdr:pic>
    <xdr:clientData/>
  </xdr:twoCellAnchor>
  <xdr:twoCellAnchor editAs="oneCell">
    <xdr:from>
      <xdr:col>38</xdr:col>
      <xdr:colOff>66675</xdr:colOff>
      <xdr:row>46</xdr:row>
      <xdr:rowOff>50483</xdr:rowOff>
    </xdr:from>
    <xdr:to>
      <xdr:col>42</xdr:col>
      <xdr:colOff>710398</xdr:colOff>
      <xdr:row>51</xdr:row>
      <xdr:rowOff>7620</xdr:rowOff>
    </xdr:to>
    <xdr:pic>
      <xdr:nvPicPr>
        <xdr:cNvPr id="9" name="Resim 8"/>
        <xdr:cNvPicPr>
          <a:picLocks noChangeAspect="1"/>
        </xdr:cNvPicPr>
      </xdr:nvPicPr>
      <xdr:blipFill rotWithShape="1"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1215" y="13042583"/>
          <a:ext cx="1466683" cy="123729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54</xdr:row>
      <xdr:rowOff>50483</xdr:rowOff>
    </xdr:from>
    <xdr:to>
      <xdr:col>42</xdr:col>
      <xdr:colOff>723900</xdr:colOff>
      <xdr:row>58</xdr:row>
      <xdr:rowOff>114300</xdr:rowOff>
    </xdr:to>
    <xdr:pic>
      <xdr:nvPicPr>
        <xdr:cNvPr id="10" name="Resim 9"/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5260003"/>
          <a:ext cx="146304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61</xdr:row>
      <xdr:rowOff>50483</xdr:rowOff>
    </xdr:from>
    <xdr:to>
      <xdr:col>42</xdr:col>
      <xdr:colOff>731520</xdr:colOff>
      <xdr:row>66</xdr:row>
      <xdr:rowOff>15240</xdr:rowOff>
    </xdr:to>
    <xdr:pic>
      <xdr:nvPicPr>
        <xdr:cNvPr id="11" name="Resim 10"/>
        <xdr:cNvPicPr>
          <a:picLocks noChangeAspect="1"/>
        </xdr:cNvPicPr>
      </xdr:nvPicPr>
      <xdr:blipFill rotWithShape="1"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8026063"/>
          <a:ext cx="147066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76200</xdr:colOff>
      <xdr:row>73</xdr:row>
      <xdr:rowOff>38100</xdr:rowOff>
    </xdr:from>
    <xdr:to>
      <xdr:col>42</xdr:col>
      <xdr:colOff>723900</xdr:colOff>
      <xdr:row>76</xdr:row>
      <xdr:rowOff>251460</xdr:rowOff>
    </xdr:to>
    <xdr:pic>
      <xdr:nvPicPr>
        <xdr:cNvPr id="12" name="Resim 11"/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0740" y="22730460"/>
          <a:ext cx="147066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91440</xdr:colOff>
      <xdr:row>82</xdr:row>
      <xdr:rowOff>53340</xdr:rowOff>
    </xdr:from>
    <xdr:to>
      <xdr:col>42</xdr:col>
      <xdr:colOff>723900</xdr:colOff>
      <xdr:row>85</xdr:row>
      <xdr:rowOff>274320</xdr:rowOff>
    </xdr:to>
    <xdr:pic>
      <xdr:nvPicPr>
        <xdr:cNvPr id="13" name="Resim 12"/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5980" y="26273760"/>
          <a:ext cx="145542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92</xdr:row>
      <xdr:rowOff>38100</xdr:rowOff>
    </xdr:from>
    <xdr:to>
      <xdr:col>42</xdr:col>
      <xdr:colOff>716280</xdr:colOff>
      <xdr:row>97</xdr:row>
      <xdr:rowOff>60960</xdr:rowOff>
    </xdr:to>
    <xdr:pic>
      <xdr:nvPicPr>
        <xdr:cNvPr id="14" name="Resim 13"/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30274260"/>
          <a:ext cx="1455420" cy="14554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  <xdr:twoCellAnchor editAs="oneCell">
    <xdr:from>
      <xdr:col>38</xdr:col>
      <xdr:colOff>51434</xdr:colOff>
      <xdr:row>8</xdr:row>
      <xdr:rowOff>47749</xdr:rowOff>
    </xdr:from>
    <xdr:to>
      <xdr:col>42</xdr:col>
      <xdr:colOff>708990</xdr:colOff>
      <xdr:row>11</xdr:row>
      <xdr:rowOff>710079</xdr:rowOff>
    </xdr:to>
    <xdr:pic>
      <xdr:nvPicPr>
        <xdr:cNvPr id="4" name="Resim 3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05974" y="1807969"/>
          <a:ext cx="1480516" cy="1447190"/>
        </a:xfrm>
        <a:prstGeom prst="rect">
          <a:avLst/>
        </a:prstGeom>
      </xdr:spPr>
    </xdr:pic>
    <xdr:clientData/>
  </xdr:twoCellAnchor>
  <xdr:twoCellAnchor editAs="oneCell">
    <xdr:from>
      <xdr:col>38</xdr:col>
      <xdr:colOff>92766</xdr:colOff>
      <xdr:row>17</xdr:row>
      <xdr:rowOff>46382</xdr:rowOff>
    </xdr:from>
    <xdr:to>
      <xdr:col>42</xdr:col>
      <xdr:colOff>748748</xdr:colOff>
      <xdr:row>22</xdr:row>
      <xdr:rowOff>125895</xdr:rowOff>
    </xdr:to>
    <xdr:pic>
      <xdr:nvPicPr>
        <xdr:cNvPr id="5" name="Resim 4"/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7306" y="4496462"/>
          <a:ext cx="1478942" cy="1466353"/>
        </a:xfrm>
        <a:prstGeom prst="rect">
          <a:avLst/>
        </a:prstGeom>
      </xdr:spPr>
    </xdr:pic>
    <xdr:clientData/>
  </xdr:twoCellAnchor>
  <xdr:twoCellAnchor editAs="oneCell">
    <xdr:from>
      <xdr:col>38</xdr:col>
      <xdr:colOff>72887</xdr:colOff>
      <xdr:row>26</xdr:row>
      <xdr:rowOff>33131</xdr:rowOff>
    </xdr:from>
    <xdr:to>
      <xdr:col>42</xdr:col>
      <xdr:colOff>728870</xdr:colOff>
      <xdr:row>32</xdr:row>
      <xdr:rowOff>81831</xdr:rowOff>
    </xdr:to>
    <xdr:pic>
      <xdr:nvPicPr>
        <xdr:cNvPr id="6" name="Resim 5"/>
        <xdr:cNvPicPr>
          <a:picLocks noChangeAspect="1"/>
        </xdr:cNvPicPr>
      </xdr:nvPicPr>
      <xdr:blipFill rotWithShape="1"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7427" y="7173071"/>
          <a:ext cx="1478943" cy="1443160"/>
        </a:xfrm>
        <a:prstGeom prst="rect">
          <a:avLst/>
        </a:prstGeom>
      </xdr:spPr>
    </xdr:pic>
    <xdr:clientData/>
  </xdr:twoCellAnchor>
  <xdr:twoCellAnchor editAs="oneCell">
    <xdr:from>
      <xdr:col>38</xdr:col>
      <xdr:colOff>66261</xdr:colOff>
      <xdr:row>35</xdr:row>
      <xdr:rowOff>26504</xdr:rowOff>
    </xdr:from>
    <xdr:to>
      <xdr:col>42</xdr:col>
      <xdr:colOff>715617</xdr:colOff>
      <xdr:row>41</xdr:row>
      <xdr:rowOff>175261</xdr:rowOff>
    </xdr:to>
    <xdr:pic>
      <xdr:nvPicPr>
        <xdr:cNvPr id="7" name="Resim 6"/>
        <xdr:cNvPicPr>
          <a:picLocks noChangeAspect="1"/>
        </xdr:cNvPicPr>
      </xdr:nvPicPr>
      <xdr:blipFill rotWithShape="1"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0801" y="9810584"/>
          <a:ext cx="1472316" cy="1467017"/>
        </a:xfrm>
        <a:prstGeom prst="rect">
          <a:avLst/>
        </a:prstGeom>
      </xdr:spPr>
    </xdr:pic>
    <xdr:clientData/>
  </xdr:twoCellAnchor>
  <xdr:twoCellAnchor editAs="oneCell">
    <xdr:from>
      <xdr:col>38</xdr:col>
      <xdr:colOff>66675</xdr:colOff>
      <xdr:row>46</xdr:row>
      <xdr:rowOff>50483</xdr:rowOff>
    </xdr:from>
    <xdr:to>
      <xdr:col>42</xdr:col>
      <xdr:colOff>710398</xdr:colOff>
      <xdr:row>51</xdr:row>
      <xdr:rowOff>7620</xdr:rowOff>
    </xdr:to>
    <xdr:pic>
      <xdr:nvPicPr>
        <xdr:cNvPr id="8" name="Resim 7"/>
        <xdr:cNvPicPr>
          <a:picLocks noChangeAspect="1"/>
        </xdr:cNvPicPr>
      </xdr:nvPicPr>
      <xdr:blipFill rotWithShape="1"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1215" y="12265343"/>
          <a:ext cx="1466683" cy="123729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54</xdr:row>
      <xdr:rowOff>50483</xdr:rowOff>
    </xdr:from>
    <xdr:to>
      <xdr:col>42</xdr:col>
      <xdr:colOff>723900</xdr:colOff>
      <xdr:row>58</xdr:row>
      <xdr:rowOff>114300</xdr:rowOff>
    </xdr:to>
    <xdr:pic>
      <xdr:nvPicPr>
        <xdr:cNvPr id="9" name="Resim 8"/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4543723"/>
          <a:ext cx="146304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61</xdr:row>
      <xdr:rowOff>50483</xdr:rowOff>
    </xdr:from>
    <xdr:to>
      <xdr:col>42</xdr:col>
      <xdr:colOff>731520</xdr:colOff>
      <xdr:row>66</xdr:row>
      <xdr:rowOff>15240</xdr:rowOff>
    </xdr:to>
    <xdr:pic>
      <xdr:nvPicPr>
        <xdr:cNvPr id="10" name="Resim 9"/>
        <xdr:cNvPicPr>
          <a:picLocks noChangeAspect="1"/>
        </xdr:cNvPicPr>
      </xdr:nvPicPr>
      <xdr:blipFill rotWithShape="1"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6974503"/>
          <a:ext cx="147066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76200</xdr:colOff>
      <xdr:row>73</xdr:row>
      <xdr:rowOff>38100</xdr:rowOff>
    </xdr:from>
    <xdr:to>
      <xdr:col>42</xdr:col>
      <xdr:colOff>723900</xdr:colOff>
      <xdr:row>76</xdr:row>
      <xdr:rowOff>251460</xdr:rowOff>
    </xdr:to>
    <xdr:pic>
      <xdr:nvPicPr>
        <xdr:cNvPr id="11" name="Resim 10"/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0740" y="20909280"/>
          <a:ext cx="147066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91440</xdr:colOff>
      <xdr:row>82</xdr:row>
      <xdr:rowOff>53340</xdr:rowOff>
    </xdr:from>
    <xdr:to>
      <xdr:col>42</xdr:col>
      <xdr:colOff>723900</xdr:colOff>
      <xdr:row>85</xdr:row>
      <xdr:rowOff>274320</xdr:rowOff>
    </xdr:to>
    <xdr:pic>
      <xdr:nvPicPr>
        <xdr:cNvPr id="12" name="Resim 11"/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5980" y="24467820"/>
          <a:ext cx="145542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92</xdr:row>
      <xdr:rowOff>38100</xdr:rowOff>
    </xdr:from>
    <xdr:to>
      <xdr:col>42</xdr:col>
      <xdr:colOff>716280</xdr:colOff>
      <xdr:row>97</xdr:row>
      <xdr:rowOff>60960</xdr:rowOff>
    </xdr:to>
    <xdr:pic>
      <xdr:nvPicPr>
        <xdr:cNvPr id="13" name="Resim 12"/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27645360"/>
          <a:ext cx="1455420" cy="14554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38</xdr:col>
      <xdr:colOff>51434</xdr:colOff>
      <xdr:row>8</xdr:row>
      <xdr:rowOff>47749</xdr:rowOff>
    </xdr:from>
    <xdr:to>
      <xdr:col>42</xdr:col>
      <xdr:colOff>708990</xdr:colOff>
      <xdr:row>12</xdr:row>
      <xdr:rowOff>275739</xdr:rowOff>
    </xdr:to>
    <xdr:pic>
      <xdr:nvPicPr>
        <xdr:cNvPr id="5" name="Resim 4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05974" y="1807969"/>
          <a:ext cx="1480516" cy="1447190"/>
        </a:xfrm>
        <a:prstGeom prst="rect">
          <a:avLst/>
        </a:prstGeom>
      </xdr:spPr>
    </xdr:pic>
    <xdr:clientData/>
  </xdr:twoCellAnchor>
  <xdr:twoCellAnchor editAs="oneCell">
    <xdr:from>
      <xdr:col>38</xdr:col>
      <xdr:colOff>92766</xdr:colOff>
      <xdr:row>17</xdr:row>
      <xdr:rowOff>46382</xdr:rowOff>
    </xdr:from>
    <xdr:to>
      <xdr:col>42</xdr:col>
      <xdr:colOff>748748</xdr:colOff>
      <xdr:row>22</xdr:row>
      <xdr:rowOff>202095</xdr:rowOff>
    </xdr:to>
    <xdr:pic>
      <xdr:nvPicPr>
        <xdr:cNvPr id="6" name="Resim 5"/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7306" y="4839362"/>
          <a:ext cx="1478942" cy="1466353"/>
        </a:xfrm>
        <a:prstGeom prst="rect">
          <a:avLst/>
        </a:prstGeom>
      </xdr:spPr>
    </xdr:pic>
    <xdr:clientData/>
  </xdr:twoCellAnchor>
  <xdr:twoCellAnchor editAs="oneCell">
    <xdr:from>
      <xdr:col>38</xdr:col>
      <xdr:colOff>72887</xdr:colOff>
      <xdr:row>26</xdr:row>
      <xdr:rowOff>33131</xdr:rowOff>
    </xdr:from>
    <xdr:to>
      <xdr:col>42</xdr:col>
      <xdr:colOff>728870</xdr:colOff>
      <xdr:row>32</xdr:row>
      <xdr:rowOff>127551</xdr:rowOff>
    </xdr:to>
    <xdr:pic>
      <xdr:nvPicPr>
        <xdr:cNvPr id="7" name="Resim 6"/>
        <xdr:cNvPicPr>
          <a:picLocks noChangeAspect="1"/>
        </xdr:cNvPicPr>
      </xdr:nvPicPr>
      <xdr:blipFill rotWithShape="1"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7427" y="7515971"/>
          <a:ext cx="1478943" cy="1443160"/>
        </a:xfrm>
        <a:prstGeom prst="rect">
          <a:avLst/>
        </a:prstGeom>
      </xdr:spPr>
    </xdr:pic>
    <xdr:clientData/>
  </xdr:twoCellAnchor>
  <xdr:twoCellAnchor editAs="oneCell">
    <xdr:from>
      <xdr:col>38</xdr:col>
      <xdr:colOff>66261</xdr:colOff>
      <xdr:row>35</xdr:row>
      <xdr:rowOff>26504</xdr:rowOff>
    </xdr:from>
    <xdr:to>
      <xdr:col>42</xdr:col>
      <xdr:colOff>715617</xdr:colOff>
      <xdr:row>42</xdr:row>
      <xdr:rowOff>1</xdr:rowOff>
    </xdr:to>
    <xdr:pic>
      <xdr:nvPicPr>
        <xdr:cNvPr id="8" name="Resim 7"/>
        <xdr:cNvPicPr>
          <a:picLocks noChangeAspect="1"/>
        </xdr:cNvPicPr>
      </xdr:nvPicPr>
      <xdr:blipFill rotWithShape="1"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0801" y="10153484"/>
          <a:ext cx="1472316" cy="1467017"/>
        </a:xfrm>
        <a:prstGeom prst="rect">
          <a:avLst/>
        </a:prstGeom>
      </xdr:spPr>
    </xdr:pic>
    <xdr:clientData/>
  </xdr:twoCellAnchor>
  <xdr:twoCellAnchor editAs="oneCell">
    <xdr:from>
      <xdr:col>38</xdr:col>
      <xdr:colOff>66675</xdr:colOff>
      <xdr:row>46</xdr:row>
      <xdr:rowOff>50483</xdr:rowOff>
    </xdr:from>
    <xdr:to>
      <xdr:col>42</xdr:col>
      <xdr:colOff>710398</xdr:colOff>
      <xdr:row>50</xdr:row>
      <xdr:rowOff>114300</xdr:rowOff>
    </xdr:to>
    <xdr:pic>
      <xdr:nvPicPr>
        <xdr:cNvPr id="9" name="Resim 8"/>
        <xdr:cNvPicPr>
          <a:picLocks noChangeAspect="1"/>
        </xdr:cNvPicPr>
      </xdr:nvPicPr>
      <xdr:blipFill rotWithShape="1"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1215" y="12608243"/>
          <a:ext cx="1466683" cy="123729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54</xdr:row>
      <xdr:rowOff>50483</xdr:rowOff>
    </xdr:from>
    <xdr:to>
      <xdr:col>42</xdr:col>
      <xdr:colOff>723900</xdr:colOff>
      <xdr:row>57</xdr:row>
      <xdr:rowOff>464820</xdr:rowOff>
    </xdr:to>
    <xdr:pic>
      <xdr:nvPicPr>
        <xdr:cNvPr id="10" name="Resim 9"/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4886623"/>
          <a:ext cx="146304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61</xdr:row>
      <xdr:rowOff>50483</xdr:rowOff>
    </xdr:from>
    <xdr:to>
      <xdr:col>42</xdr:col>
      <xdr:colOff>731520</xdr:colOff>
      <xdr:row>65</xdr:row>
      <xdr:rowOff>53340</xdr:rowOff>
    </xdr:to>
    <xdr:pic>
      <xdr:nvPicPr>
        <xdr:cNvPr id="11" name="Resim 10"/>
        <xdr:cNvPicPr>
          <a:picLocks noChangeAspect="1"/>
        </xdr:cNvPicPr>
      </xdr:nvPicPr>
      <xdr:blipFill rotWithShape="1"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7317403"/>
          <a:ext cx="147066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76200</xdr:colOff>
      <xdr:row>73</xdr:row>
      <xdr:rowOff>38100</xdr:rowOff>
    </xdr:from>
    <xdr:to>
      <xdr:col>42</xdr:col>
      <xdr:colOff>723900</xdr:colOff>
      <xdr:row>75</xdr:row>
      <xdr:rowOff>99060</xdr:rowOff>
    </xdr:to>
    <xdr:pic>
      <xdr:nvPicPr>
        <xdr:cNvPr id="12" name="Resim 11"/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686925" y="19897725"/>
          <a:ext cx="1466850" cy="1449705"/>
        </a:xfrm>
        <a:prstGeom prst="rect">
          <a:avLst/>
        </a:prstGeom>
      </xdr:spPr>
    </xdr:pic>
    <xdr:clientData/>
  </xdr:twoCellAnchor>
  <xdr:twoCellAnchor editAs="oneCell">
    <xdr:from>
      <xdr:col>38</xdr:col>
      <xdr:colOff>91440</xdr:colOff>
      <xdr:row>82</xdr:row>
      <xdr:rowOff>53340</xdr:rowOff>
    </xdr:from>
    <xdr:to>
      <xdr:col>42</xdr:col>
      <xdr:colOff>723900</xdr:colOff>
      <xdr:row>86</xdr:row>
      <xdr:rowOff>228600</xdr:rowOff>
    </xdr:to>
    <xdr:pic>
      <xdr:nvPicPr>
        <xdr:cNvPr id="13" name="Resim 12"/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5980" y="24810720"/>
          <a:ext cx="145542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92</xdr:row>
      <xdr:rowOff>38100</xdr:rowOff>
    </xdr:from>
    <xdr:to>
      <xdr:col>42</xdr:col>
      <xdr:colOff>716280</xdr:colOff>
      <xdr:row>96</xdr:row>
      <xdr:rowOff>613634</xdr:rowOff>
    </xdr:to>
    <xdr:pic>
      <xdr:nvPicPr>
        <xdr:cNvPr id="14" name="Resim 13"/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27988260"/>
          <a:ext cx="1455420" cy="14554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38</xdr:col>
      <xdr:colOff>51434</xdr:colOff>
      <xdr:row>8</xdr:row>
      <xdr:rowOff>47749</xdr:rowOff>
    </xdr:from>
    <xdr:to>
      <xdr:col>42</xdr:col>
      <xdr:colOff>708990</xdr:colOff>
      <xdr:row>11</xdr:row>
      <xdr:rowOff>519579</xdr:rowOff>
    </xdr:to>
    <xdr:pic>
      <xdr:nvPicPr>
        <xdr:cNvPr id="4" name="Resim 3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05974" y="1800349"/>
          <a:ext cx="1480516" cy="1447190"/>
        </a:xfrm>
        <a:prstGeom prst="rect">
          <a:avLst/>
        </a:prstGeom>
      </xdr:spPr>
    </xdr:pic>
    <xdr:clientData/>
  </xdr:twoCellAnchor>
  <xdr:twoCellAnchor editAs="oneCell">
    <xdr:from>
      <xdr:col>38</xdr:col>
      <xdr:colOff>92766</xdr:colOff>
      <xdr:row>17</xdr:row>
      <xdr:rowOff>46382</xdr:rowOff>
    </xdr:from>
    <xdr:to>
      <xdr:col>42</xdr:col>
      <xdr:colOff>748748</xdr:colOff>
      <xdr:row>22</xdr:row>
      <xdr:rowOff>87795</xdr:rowOff>
    </xdr:to>
    <xdr:pic>
      <xdr:nvPicPr>
        <xdr:cNvPr id="5" name="Resim 4"/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7306" y="4610762"/>
          <a:ext cx="1478942" cy="1466353"/>
        </a:xfrm>
        <a:prstGeom prst="rect">
          <a:avLst/>
        </a:prstGeom>
      </xdr:spPr>
    </xdr:pic>
    <xdr:clientData/>
  </xdr:twoCellAnchor>
  <xdr:twoCellAnchor editAs="oneCell">
    <xdr:from>
      <xdr:col>38</xdr:col>
      <xdr:colOff>72887</xdr:colOff>
      <xdr:row>26</xdr:row>
      <xdr:rowOff>33131</xdr:rowOff>
    </xdr:from>
    <xdr:to>
      <xdr:col>42</xdr:col>
      <xdr:colOff>728870</xdr:colOff>
      <xdr:row>32</xdr:row>
      <xdr:rowOff>127551</xdr:rowOff>
    </xdr:to>
    <xdr:pic>
      <xdr:nvPicPr>
        <xdr:cNvPr id="6" name="Resim 5"/>
        <xdr:cNvPicPr>
          <a:picLocks noChangeAspect="1"/>
        </xdr:cNvPicPr>
      </xdr:nvPicPr>
      <xdr:blipFill rotWithShape="1"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7427" y="7074011"/>
          <a:ext cx="1478943" cy="1443160"/>
        </a:xfrm>
        <a:prstGeom prst="rect">
          <a:avLst/>
        </a:prstGeom>
      </xdr:spPr>
    </xdr:pic>
    <xdr:clientData/>
  </xdr:twoCellAnchor>
  <xdr:twoCellAnchor editAs="oneCell">
    <xdr:from>
      <xdr:col>38</xdr:col>
      <xdr:colOff>66261</xdr:colOff>
      <xdr:row>35</xdr:row>
      <xdr:rowOff>26504</xdr:rowOff>
    </xdr:from>
    <xdr:to>
      <xdr:col>42</xdr:col>
      <xdr:colOff>715617</xdr:colOff>
      <xdr:row>42</xdr:row>
      <xdr:rowOff>1</xdr:rowOff>
    </xdr:to>
    <xdr:pic>
      <xdr:nvPicPr>
        <xdr:cNvPr id="7" name="Resim 6"/>
        <xdr:cNvPicPr>
          <a:picLocks noChangeAspect="1"/>
        </xdr:cNvPicPr>
      </xdr:nvPicPr>
      <xdr:blipFill rotWithShape="1"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0801" y="9719144"/>
          <a:ext cx="1472316" cy="1467017"/>
        </a:xfrm>
        <a:prstGeom prst="rect">
          <a:avLst/>
        </a:prstGeom>
      </xdr:spPr>
    </xdr:pic>
    <xdr:clientData/>
  </xdr:twoCellAnchor>
  <xdr:twoCellAnchor editAs="oneCell">
    <xdr:from>
      <xdr:col>38</xdr:col>
      <xdr:colOff>66675</xdr:colOff>
      <xdr:row>46</xdr:row>
      <xdr:rowOff>50483</xdr:rowOff>
    </xdr:from>
    <xdr:to>
      <xdr:col>42</xdr:col>
      <xdr:colOff>710398</xdr:colOff>
      <xdr:row>50</xdr:row>
      <xdr:rowOff>114300</xdr:rowOff>
    </xdr:to>
    <xdr:pic>
      <xdr:nvPicPr>
        <xdr:cNvPr id="8" name="Resim 7"/>
        <xdr:cNvPicPr>
          <a:picLocks noChangeAspect="1"/>
        </xdr:cNvPicPr>
      </xdr:nvPicPr>
      <xdr:blipFill rotWithShape="1"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1215" y="12440603"/>
          <a:ext cx="1466683" cy="123729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54</xdr:row>
      <xdr:rowOff>50483</xdr:rowOff>
    </xdr:from>
    <xdr:to>
      <xdr:col>42</xdr:col>
      <xdr:colOff>723900</xdr:colOff>
      <xdr:row>57</xdr:row>
      <xdr:rowOff>556260</xdr:rowOff>
    </xdr:to>
    <xdr:pic>
      <xdr:nvPicPr>
        <xdr:cNvPr id="9" name="Resim 8"/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4772323"/>
          <a:ext cx="146304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61</xdr:row>
      <xdr:rowOff>50483</xdr:rowOff>
    </xdr:from>
    <xdr:to>
      <xdr:col>42</xdr:col>
      <xdr:colOff>731520</xdr:colOff>
      <xdr:row>65</xdr:row>
      <xdr:rowOff>160020</xdr:rowOff>
    </xdr:to>
    <xdr:pic>
      <xdr:nvPicPr>
        <xdr:cNvPr id="10" name="Resim 9"/>
        <xdr:cNvPicPr>
          <a:picLocks noChangeAspect="1"/>
        </xdr:cNvPicPr>
      </xdr:nvPicPr>
      <xdr:blipFill rotWithShape="1"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6905923"/>
          <a:ext cx="147066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76200</xdr:colOff>
      <xdr:row>73</xdr:row>
      <xdr:rowOff>38100</xdr:rowOff>
    </xdr:from>
    <xdr:to>
      <xdr:col>42</xdr:col>
      <xdr:colOff>723900</xdr:colOff>
      <xdr:row>75</xdr:row>
      <xdr:rowOff>38100</xdr:rowOff>
    </xdr:to>
    <xdr:pic>
      <xdr:nvPicPr>
        <xdr:cNvPr id="11" name="Resim 10"/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0740" y="19941540"/>
          <a:ext cx="147066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91440</xdr:colOff>
      <xdr:row>82</xdr:row>
      <xdr:rowOff>53340</xdr:rowOff>
    </xdr:from>
    <xdr:to>
      <xdr:col>42</xdr:col>
      <xdr:colOff>723900</xdr:colOff>
      <xdr:row>86</xdr:row>
      <xdr:rowOff>121920</xdr:rowOff>
    </xdr:to>
    <xdr:pic>
      <xdr:nvPicPr>
        <xdr:cNvPr id="12" name="Resim 11"/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5980" y="23507700"/>
          <a:ext cx="145542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92</xdr:row>
      <xdr:rowOff>38100</xdr:rowOff>
    </xdr:from>
    <xdr:to>
      <xdr:col>42</xdr:col>
      <xdr:colOff>716280</xdr:colOff>
      <xdr:row>96</xdr:row>
      <xdr:rowOff>613634</xdr:rowOff>
    </xdr:to>
    <xdr:pic>
      <xdr:nvPicPr>
        <xdr:cNvPr id="13" name="Resim 12"/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26570940"/>
          <a:ext cx="1455420" cy="14518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38</xdr:col>
      <xdr:colOff>51434</xdr:colOff>
      <xdr:row>8</xdr:row>
      <xdr:rowOff>47749</xdr:rowOff>
    </xdr:from>
    <xdr:to>
      <xdr:col>42</xdr:col>
      <xdr:colOff>708990</xdr:colOff>
      <xdr:row>13</xdr:row>
      <xdr:rowOff>191919</xdr:rowOff>
    </xdr:to>
    <xdr:pic>
      <xdr:nvPicPr>
        <xdr:cNvPr id="5" name="Resim 4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05974" y="1800349"/>
          <a:ext cx="1480516" cy="1447190"/>
        </a:xfrm>
        <a:prstGeom prst="rect">
          <a:avLst/>
        </a:prstGeom>
      </xdr:spPr>
    </xdr:pic>
    <xdr:clientData/>
  </xdr:twoCellAnchor>
  <xdr:twoCellAnchor editAs="oneCell">
    <xdr:from>
      <xdr:col>38</xdr:col>
      <xdr:colOff>92766</xdr:colOff>
      <xdr:row>17</xdr:row>
      <xdr:rowOff>46382</xdr:rowOff>
    </xdr:from>
    <xdr:to>
      <xdr:col>42</xdr:col>
      <xdr:colOff>748748</xdr:colOff>
      <xdr:row>21</xdr:row>
      <xdr:rowOff>347323</xdr:rowOff>
    </xdr:to>
    <xdr:pic>
      <xdr:nvPicPr>
        <xdr:cNvPr id="6" name="Resim 5"/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7306" y="4610762"/>
          <a:ext cx="1478942" cy="1466353"/>
        </a:xfrm>
        <a:prstGeom prst="rect">
          <a:avLst/>
        </a:prstGeom>
      </xdr:spPr>
    </xdr:pic>
    <xdr:clientData/>
  </xdr:twoCellAnchor>
  <xdr:twoCellAnchor editAs="oneCell">
    <xdr:from>
      <xdr:col>38</xdr:col>
      <xdr:colOff>72887</xdr:colOff>
      <xdr:row>26</xdr:row>
      <xdr:rowOff>33131</xdr:rowOff>
    </xdr:from>
    <xdr:to>
      <xdr:col>42</xdr:col>
      <xdr:colOff>728870</xdr:colOff>
      <xdr:row>30</xdr:row>
      <xdr:rowOff>74809</xdr:rowOff>
    </xdr:to>
    <xdr:pic>
      <xdr:nvPicPr>
        <xdr:cNvPr id="7" name="Resim 6"/>
        <xdr:cNvPicPr>
          <a:picLocks noChangeAspect="1"/>
        </xdr:cNvPicPr>
      </xdr:nvPicPr>
      <xdr:blipFill rotWithShape="1"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7427" y="7074011"/>
          <a:ext cx="1478943" cy="1443160"/>
        </a:xfrm>
        <a:prstGeom prst="rect">
          <a:avLst/>
        </a:prstGeom>
      </xdr:spPr>
    </xdr:pic>
    <xdr:clientData/>
  </xdr:twoCellAnchor>
  <xdr:twoCellAnchor editAs="oneCell">
    <xdr:from>
      <xdr:col>38</xdr:col>
      <xdr:colOff>66261</xdr:colOff>
      <xdr:row>35</xdr:row>
      <xdr:rowOff>26504</xdr:rowOff>
    </xdr:from>
    <xdr:to>
      <xdr:col>42</xdr:col>
      <xdr:colOff>715617</xdr:colOff>
      <xdr:row>40</xdr:row>
      <xdr:rowOff>121921</xdr:rowOff>
    </xdr:to>
    <xdr:pic>
      <xdr:nvPicPr>
        <xdr:cNvPr id="8" name="Resim 7"/>
        <xdr:cNvPicPr>
          <a:picLocks noChangeAspect="1"/>
        </xdr:cNvPicPr>
      </xdr:nvPicPr>
      <xdr:blipFill rotWithShape="1"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0801" y="9719144"/>
          <a:ext cx="1472316" cy="1467017"/>
        </a:xfrm>
        <a:prstGeom prst="rect">
          <a:avLst/>
        </a:prstGeom>
      </xdr:spPr>
    </xdr:pic>
    <xdr:clientData/>
  </xdr:twoCellAnchor>
  <xdr:twoCellAnchor editAs="oneCell">
    <xdr:from>
      <xdr:col>38</xdr:col>
      <xdr:colOff>66675</xdr:colOff>
      <xdr:row>46</xdr:row>
      <xdr:rowOff>50483</xdr:rowOff>
    </xdr:from>
    <xdr:to>
      <xdr:col>42</xdr:col>
      <xdr:colOff>710398</xdr:colOff>
      <xdr:row>50</xdr:row>
      <xdr:rowOff>68580</xdr:rowOff>
    </xdr:to>
    <xdr:pic>
      <xdr:nvPicPr>
        <xdr:cNvPr id="9" name="Resim 8"/>
        <xdr:cNvPicPr>
          <a:picLocks noChangeAspect="1"/>
        </xdr:cNvPicPr>
      </xdr:nvPicPr>
      <xdr:blipFill rotWithShape="1"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1215" y="12440603"/>
          <a:ext cx="1466683" cy="123729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54</xdr:row>
      <xdr:rowOff>50483</xdr:rowOff>
    </xdr:from>
    <xdr:to>
      <xdr:col>42</xdr:col>
      <xdr:colOff>723900</xdr:colOff>
      <xdr:row>57</xdr:row>
      <xdr:rowOff>137159</xdr:rowOff>
    </xdr:to>
    <xdr:pic>
      <xdr:nvPicPr>
        <xdr:cNvPr id="10" name="Resim 9"/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4772323"/>
          <a:ext cx="146304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61</xdr:row>
      <xdr:rowOff>50483</xdr:rowOff>
    </xdr:from>
    <xdr:to>
      <xdr:col>42</xdr:col>
      <xdr:colOff>731520</xdr:colOff>
      <xdr:row>64</xdr:row>
      <xdr:rowOff>320040</xdr:rowOff>
    </xdr:to>
    <xdr:pic>
      <xdr:nvPicPr>
        <xdr:cNvPr id="11" name="Resim 10"/>
        <xdr:cNvPicPr>
          <a:picLocks noChangeAspect="1"/>
        </xdr:cNvPicPr>
      </xdr:nvPicPr>
      <xdr:blipFill rotWithShape="1"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6905923"/>
          <a:ext cx="147066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76200</xdr:colOff>
      <xdr:row>73</xdr:row>
      <xdr:rowOff>38100</xdr:rowOff>
    </xdr:from>
    <xdr:to>
      <xdr:col>42</xdr:col>
      <xdr:colOff>723900</xdr:colOff>
      <xdr:row>76</xdr:row>
      <xdr:rowOff>52444</xdr:rowOff>
    </xdr:to>
    <xdr:pic>
      <xdr:nvPicPr>
        <xdr:cNvPr id="12" name="Resim 11"/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0740" y="19941540"/>
          <a:ext cx="147066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91440</xdr:colOff>
      <xdr:row>82</xdr:row>
      <xdr:rowOff>53340</xdr:rowOff>
    </xdr:from>
    <xdr:to>
      <xdr:col>42</xdr:col>
      <xdr:colOff>723900</xdr:colOff>
      <xdr:row>85</xdr:row>
      <xdr:rowOff>506506</xdr:rowOff>
    </xdr:to>
    <xdr:pic>
      <xdr:nvPicPr>
        <xdr:cNvPr id="13" name="Resim 12"/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5980" y="23507700"/>
          <a:ext cx="1455420" cy="1455420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92</xdr:row>
      <xdr:rowOff>38100</xdr:rowOff>
    </xdr:from>
    <xdr:to>
      <xdr:col>42</xdr:col>
      <xdr:colOff>716280</xdr:colOff>
      <xdr:row>97</xdr:row>
      <xdr:rowOff>171674</xdr:rowOff>
    </xdr:to>
    <xdr:pic>
      <xdr:nvPicPr>
        <xdr:cNvPr id="14" name="Resim 13"/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26570940"/>
          <a:ext cx="1455420" cy="145183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38</xdr:col>
      <xdr:colOff>51434</xdr:colOff>
      <xdr:row>8</xdr:row>
      <xdr:rowOff>47749</xdr:rowOff>
    </xdr:from>
    <xdr:to>
      <xdr:col>42</xdr:col>
      <xdr:colOff>708990</xdr:colOff>
      <xdr:row>13</xdr:row>
      <xdr:rowOff>191919</xdr:rowOff>
    </xdr:to>
    <xdr:pic>
      <xdr:nvPicPr>
        <xdr:cNvPr id="4" name="Resim 3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05974" y="1800349"/>
          <a:ext cx="1480516" cy="1447190"/>
        </a:xfrm>
        <a:prstGeom prst="rect">
          <a:avLst/>
        </a:prstGeom>
      </xdr:spPr>
    </xdr:pic>
    <xdr:clientData/>
  </xdr:twoCellAnchor>
  <xdr:twoCellAnchor editAs="oneCell">
    <xdr:from>
      <xdr:col>38</xdr:col>
      <xdr:colOff>92766</xdr:colOff>
      <xdr:row>17</xdr:row>
      <xdr:rowOff>46382</xdr:rowOff>
    </xdr:from>
    <xdr:to>
      <xdr:col>42</xdr:col>
      <xdr:colOff>748748</xdr:colOff>
      <xdr:row>21</xdr:row>
      <xdr:rowOff>347323</xdr:rowOff>
    </xdr:to>
    <xdr:pic>
      <xdr:nvPicPr>
        <xdr:cNvPr id="5" name="Resim 4"/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7306" y="4336442"/>
          <a:ext cx="1478942" cy="1466801"/>
        </a:xfrm>
        <a:prstGeom prst="rect">
          <a:avLst/>
        </a:prstGeom>
      </xdr:spPr>
    </xdr:pic>
    <xdr:clientData/>
  </xdr:twoCellAnchor>
  <xdr:twoCellAnchor editAs="oneCell">
    <xdr:from>
      <xdr:col>38</xdr:col>
      <xdr:colOff>72887</xdr:colOff>
      <xdr:row>26</xdr:row>
      <xdr:rowOff>33131</xdr:rowOff>
    </xdr:from>
    <xdr:to>
      <xdr:col>42</xdr:col>
      <xdr:colOff>728870</xdr:colOff>
      <xdr:row>30</xdr:row>
      <xdr:rowOff>79291</xdr:rowOff>
    </xdr:to>
    <xdr:pic>
      <xdr:nvPicPr>
        <xdr:cNvPr id="6" name="Resim 5"/>
        <xdr:cNvPicPr>
          <a:picLocks noChangeAspect="1"/>
        </xdr:cNvPicPr>
      </xdr:nvPicPr>
      <xdr:blipFill rotWithShape="1"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7427" y="7249271"/>
          <a:ext cx="1478943" cy="1448240"/>
        </a:xfrm>
        <a:prstGeom prst="rect">
          <a:avLst/>
        </a:prstGeom>
      </xdr:spPr>
    </xdr:pic>
    <xdr:clientData/>
  </xdr:twoCellAnchor>
  <xdr:twoCellAnchor editAs="oneCell">
    <xdr:from>
      <xdr:col>38</xdr:col>
      <xdr:colOff>66261</xdr:colOff>
      <xdr:row>35</xdr:row>
      <xdr:rowOff>26504</xdr:rowOff>
    </xdr:from>
    <xdr:to>
      <xdr:col>42</xdr:col>
      <xdr:colOff>715617</xdr:colOff>
      <xdr:row>40</xdr:row>
      <xdr:rowOff>121920</xdr:rowOff>
    </xdr:to>
    <xdr:pic>
      <xdr:nvPicPr>
        <xdr:cNvPr id="7" name="Resim 6"/>
        <xdr:cNvPicPr>
          <a:picLocks noChangeAspect="1"/>
        </xdr:cNvPicPr>
      </xdr:nvPicPr>
      <xdr:blipFill rotWithShape="1"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0801" y="10145864"/>
          <a:ext cx="1472316" cy="1467016"/>
        </a:xfrm>
        <a:prstGeom prst="rect">
          <a:avLst/>
        </a:prstGeom>
      </xdr:spPr>
    </xdr:pic>
    <xdr:clientData/>
  </xdr:twoCellAnchor>
  <xdr:twoCellAnchor editAs="oneCell">
    <xdr:from>
      <xdr:col>38</xdr:col>
      <xdr:colOff>66675</xdr:colOff>
      <xdr:row>46</xdr:row>
      <xdr:rowOff>50483</xdr:rowOff>
    </xdr:from>
    <xdr:to>
      <xdr:col>42</xdr:col>
      <xdr:colOff>710398</xdr:colOff>
      <xdr:row>50</xdr:row>
      <xdr:rowOff>68580</xdr:rowOff>
    </xdr:to>
    <xdr:pic>
      <xdr:nvPicPr>
        <xdr:cNvPr id="8" name="Resim 7"/>
        <xdr:cNvPicPr>
          <a:picLocks noChangeAspect="1"/>
        </xdr:cNvPicPr>
      </xdr:nvPicPr>
      <xdr:blipFill rotWithShape="1"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1215" y="13004483"/>
          <a:ext cx="1466683" cy="123729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54</xdr:row>
      <xdr:rowOff>50483</xdr:rowOff>
    </xdr:from>
    <xdr:to>
      <xdr:col>42</xdr:col>
      <xdr:colOff>723900</xdr:colOff>
      <xdr:row>55</xdr:row>
      <xdr:rowOff>1013459</xdr:rowOff>
    </xdr:to>
    <xdr:pic>
      <xdr:nvPicPr>
        <xdr:cNvPr id="9" name="Resim 8"/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5305723"/>
          <a:ext cx="1463040" cy="1435416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61</xdr:row>
      <xdr:rowOff>50483</xdr:rowOff>
    </xdr:from>
    <xdr:to>
      <xdr:col>42</xdr:col>
      <xdr:colOff>731520</xdr:colOff>
      <xdr:row>64</xdr:row>
      <xdr:rowOff>152400</xdr:rowOff>
    </xdr:to>
    <xdr:pic>
      <xdr:nvPicPr>
        <xdr:cNvPr id="10" name="Resim 9"/>
        <xdr:cNvPicPr>
          <a:picLocks noChangeAspect="1"/>
        </xdr:cNvPicPr>
      </xdr:nvPicPr>
      <xdr:blipFill rotWithShape="1"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7881283"/>
          <a:ext cx="147066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76200</xdr:colOff>
      <xdr:row>73</xdr:row>
      <xdr:rowOff>38100</xdr:rowOff>
    </xdr:from>
    <xdr:to>
      <xdr:col>42</xdr:col>
      <xdr:colOff>723900</xdr:colOff>
      <xdr:row>76</xdr:row>
      <xdr:rowOff>52444</xdr:rowOff>
    </xdr:to>
    <xdr:pic>
      <xdr:nvPicPr>
        <xdr:cNvPr id="11" name="Resim 10"/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0740" y="22379940"/>
          <a:ext cx="1470660" cy="1454524"/>
        </a:xfrm>
        <a:prstGeom prst="rect">
          <a:avLst/>
        </a:prstGeom>
      </xdr:spPr>
    </xdr:pic>
    <xdr:clientData/>
  </xdr:twoCellAnchor>
  <xdr:twoCellAnchor editAs="oneCell">
    <xdr:from>
      <xdr:col>38</xdr:col>
      <xdr:colOff>91440</xdr:colOff>
      <xdr:row>82</xdr:row>
      <xdr:rowOff>53340</xdr:rowOff>
    </xdr:from>
    <xdr:to>
      <xdr:col>42</xdr:col>
      <xdr:colOff>723900</xdr:colOff>
      <xdr:row>85</xdr:row>
      <xdr:rowOff>506506</xdr:rowOff>
    </xdr:to>
    <xdr:pic>
      <xdr:nvPicPr>
        <xdr:cNvPr id="12" name="Resim 11"/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5980" y="26197560"/>
          <a:ext cx="1455420" cy="1459006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92</xdr:row>
      <xdr:rowOff>38100</xdr:rowOff>
    </xdr:from>
    <xdr:to>
      <xdr:col>42</xdr:col>
      <xdr:colOff>716280</xdr:colOff>
      <xdr:row>97</xdr:row>
      <xdr:rowOff>171674</xdr:rowOff>
    </xdr:to>
    <xdr:pic>
      <xdr:nvPicPr>
        <xdr:cNvPr id="13" name="Resim 12"/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29702760"/>
          <a:ext cx="1455420" cy="145183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4</xdr:row>
      <xdr:rowOff>9051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" y="231915"/>
          <a:ext cx="671885" cy="676296"/>
        </a:xfrm>
        <a:prstGeom prst="rect">
          <a:avLst/>
        </a:prstGeom>
      </xdr:spPr>
    </xdr:pic>
    <xdr:clientData/>
  </xdr:twoCellAnchor>
  <xdr:twoCellAnchor editAs="oneCell">
    <xdr:from>
      <xdr:col>41</xdr:col>
      <xdr:colOff>15904</xdr:colOff>
      <xdr:row>1</xdr:row>
      <xdr:rowOff>26173</xdr:rowOff>
    </xdr:from>
    <xdr:to>
      <xdr:col>42</xdr:col>
      <xdr:colOff>485362</xdr:colOff>
      <xdr:row>3</xdr:row>
      <xdr:rowOff>230029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87664" y="216673"/>
          <a:ext cx="675198" cy="676296"/>
        </a:xfrm>
        <a:prstGeom prst="rect">
          <a:avLst/>
        </a:prstGeom>
      </xdr:spPr>
    </xdr:pic>
    <xdr:clientData/>
  </xdr:twoCellAnchor>
  <xdr:twoCellAnchor editAs="oneCell">
    <xdr:from>
      <xdr:col>38</xdr:col>
      <xdr:colOff>51434</xdr:colOff>
      <xdr:row>8</xdr:row>
      <xdr:rowOff>47749</xdr:rowOff>
    </xdr:from>
    <xdr:to>
      <xdr:col>42</xdr:col>
      <xdr:colOff>708990</xdr:colOff>
      <xdr:row>14</xdr:row>
      <xdr:rowOff>24279</xdr:rowOff>
    </xdr:to>
    <xdr:pic>
      <xdr:nvPicPr>
        <xdr:cNvPr id="5" name="Resim 4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05974" y="1800349"/>
          <a:ext cx="1480516" cy="1447190"/>
        </a:xfrm>
        <a:prstGeom prst="rect">
          <a:avLst/>
        </a:prstGeom>
      </xdr:spPr>
    </xdr:pic>
    <xdr:clientData/>
  </xdr:twoCellAnchor>
  <xdr:twoCellAnchor editAs="oneCell">
    <xdr:from>
      <xdr:col>38</xdr:col>
      <xdr:colOff>92766</xdr:colOff>
      <xdr:row>17</xdr:row>
      <xdr:rowOff>46382</xdr:rowOff>
    </xdr:from>
    <xdr:to>
      <xdr:col>42</xdr:col>
      <xdr:colOff>748748</xdr:colOff>
      <xdr:row>24</xdr:row>
      <xdr:rowOff>149203</xdr:rowOff>
    </xdr:to>
    <xdr:pic>
      <xdr:nvPicPr>
        <xdr:cNvPr id="6" name="Resim 5"/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7306" y="4336442"/>
          <a:ext cx="1478942" cy="1466801"/>
        </a:xfrm>
        <a:prstGeom prst="rect">
          <a:avLst/>
        </a:prstGeom>
      </xdr:spPr>
    </xdr:pic>
    <xdr:clientData/>
  </xdr:twoCellAnchor>
  <xdr:twoCellAnchor editAs="oneCell">
    <xdr:from>
      <xdr:col>38</xdr:col>
      <xdr:colOff>72887</xdr:colOff>
      <xdr:row>26</xdr:row>
      <xdr:rowOff>33131</xdr:rowOff>
    </xdr:from>
    <xdr:to>
      <xdr:col>42</xdr:col>
      <xdr:colOff>728870</xdr:colOff>
      <xdr:row>32</xdr:row>
      <xdr:rowOff>135769</xdr:rowOff>
    </xdr:to>
    <xdr:pic>
      <xdr:nvPicPr>
        <xdr:cNvPr id="7" name="Resim 6"/>
        <xdr:cNvPicPr>
          <a:picLocks noChangeAspect="1"/>
        </xdr:cNvPicPr>
      </xdr:nvPicPr>
      <xdr:blipFill rotWithShape="1"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7427" y="7249271"/>
          <a:ext cx="1478943" cy="1443758"/>
        </a:xfrm>
        <a:prstGeom prst="rect">
          <a:avLst/>
        </a:prstGeom>
      </xdr:spPr>
    </xdr:pic>
    <xdr:clientData/>
  </xdr:twoCellAnchor>
  <xdr:twoCellAnchor editAs="oneCell">
    <xdr:from>
      <xdr:col>38</xdr:col>
      <xdr:colOff>66261</xdr:colOff>
      <xdr:row>35</xdr:row>
      <xdr:rowOff>26504</xdr:rowOff>
    </xdr:from>
    <xdr:to>
      <xdr:col>42</xdr:col>
      <xdr:colOff>715617</xdr:colOff>
      <xdr:row>43</xdr:row>
      <xdr:rowOff>30481</xdr:rowOff>
    </xdr:to>
    <xdr:pic>
      <xdr:nvPicPr>
        <xdr:cNvPr id="8" name="Resim 7"/>
        <xdr:cNvPicPr>
          <a:picLocks noChangeAspect="1"/>
        </xdr:cNvPicPr>
      </xdr:nvPicPr>
      <xdr:blipFill rotWithShape="1"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0801" y="10252544"/>
          <a:ext cx="1472316" cy="1467017"/>
        </a:xfrm>
        <a:prstGeom prst="rect">
          <a:avLst/>
        </a:prstGeom>
      </xdr:spPr>
    </xdr:pic>
    <xdr:clientData/>
  </xdr:twoCellAnchor>
  <xdr:twoCellAnchor editAs="oneCell">
    <xdr:from>
      <xdr:col>38</xdr:col>
      <xdr:colOff>66675</xdr:colOff>
      <xdr:row>46</xdr:row>
      <xdr:rowOff>50483</xdr:rowOff>
    </xdr:from>
    <xdr:to>
      <xdr:col>42</xdr:col>
      <xdr:colOff>710398</xdr:colOff>
      <xdr:row>50</xdr:row>
      <xdr:rowOff>297180</xdr:rowOff>
    </xdr:to>
    <xdr:pic>
      <xdr:nvPicPr>
        <xdr:cNvPr id="9" name="Resim 8"/>
        <xdr:cNvPicPr>
          <a:picLocks noChangeAspect="1"/>
        </xdr:cNvPicPr>
      </xdr:nvPicPr>
      <xdr:blipFill rotWithShape="1"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21215" y="13111163"/>
          <a:ext cx="1466683" cy="1237297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54</xdr:row>
      <xdr:rowOff>50483</xdr:rowOff>
    </xdr:from>
    <xdr:to>
      <xdr:col>42</xdr:col>
      <xdr:colOff>723900</xdr:colOff>
      <xdr:row>59</xdr:row>
      <xdr:rowOff>76199</xdr:rowOff>
    </xdr:to>
    <xdr:pic>
      <xdr:nvPicPr>
        <xdr:cNvPr id="10" name="Resim 9"/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5412403"/>
          <a:ext cx="1463040" cy="1435416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61</xdr:row>
      <xdr:rowOff>50483</xdr:rowOff>
    </xdr:from>
    <xdr:to>
      <xdr:col>42</xdr:col>
      <xdr:colOff>731520</xdr:colOff>
      <xdr:row>69</xdr:row>
      <xdr:rowOff>7620</xdr:rowOff>
    </xdr:to>
    <xdr:pic>
      <xdr:nvPicPr>
        <xdr:cNvPr id="11" name="Resim 10"/>
        <xdr:cNvPicPr>
          <a:picLocks noChangeAspect="1"/>
        </xdr:cNvPicPr>
      </xdr:nvPicPr>
      <xdr:blipFill rotWithShape="1"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17987963"/>
          <a:ext cx="1470660" cy="1435417"/>
        </a:xfrm>
        <a:prstGeom prst="rect">
          <a:avLst/>
        </a:prstGeom>
      </xdr:spPr>
    </xdr:pic>
    <xdr:clientData/>
  </xdr:twoCellAnchor>
  <xdr:twoCellAnchor editAs="oneCell">
    <xdr:from>
      <xdr:col>38</xdr:col>
      <xdr:colOff>76200</xdr:colOff>
      <xdr:row>73</xdr:row>
      <xdr:rowOff>38100</xdr:rowOff>
    </xdr:from>
    <xdr:to>
      <xdr:col>42</xdr:col>
      <xdr:colOff>723900</xdr:colOff>
      <xdr:row>76</xdr:row>
      <xdr:rowOff>181984</xdr:rowOff>
    </xdr:to>
    <xdr:pic>
      <xdr:nvPicPr>
        <xdr:cNvPr id="12" name="Resim 11"/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0740" y="22486620"/>
          <a:ext cx="1470660" cy="1454524"/>
        </a:xfrm>
        <a:prstGeom prst="rect">
          <a:avLst/>
        </a:prstGeom>
      </xdr:spPr>
    </xdr:pic>
    <xdr:clientData/>
  </xdr:twoCellAnchor>
  <xdr:twoCellAnchor editAs="oneCell">
    <xdr:from>
      <xdr:col>38</xdr:col>
      <xdr:colOff>91440</xdr:colOff>
      <xdr:row>82</xdr:row>
      <xdr:rowOff>53340</xdr:rowOff>
    </xdr:from>
    <xdr:to>
      <xdr:col>42</xdr:col>
      <xdr:colOff>723900</xdr:colOff>
      <xdr:row>86</xdr:row>
      <xdr:rowOff>34066</xdr:rowOff>
    </xdr:to>
    <xdr:pic>
      <xdr:nvPicPr>
        <xdr:cNvPr id="13" name="Resim 12"/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45980" y="26304240"/>
          <a:ext cx="1455420" cy="1459006"/>
        </a:xfrm>
        <a:prstGeom prst="rect">
          <a:avLst/>
        </a:prstGeom>
      </xdr:spPr>
    </xdr:pic>
    <xdr:clientData/>
  </xdr:twoCellAnchor>
  <xdr:twoCellAnchor editAs="oneCell">
    <xdr:from>
      <xdr:col>38</xdr:col>
      <xdr:colOff>83820</xdr:colOff>
      <xdr:row>92</xdr:row>
      <xdr:rowOff>38100</xdr:rowOff>
    </xdr:from>
    <xdr:to>
      <xdr:col>42</xdr:col>
      <xdr:colOff>716280</xdr:colOff>
      <xdr:row>96</xdr:row>
      <xdr:rowOff>225014</xdr:rowOff>
    </xdr:to>
    <xdr:pic>
      <xdr:nvPicPr>
        <xdr:cNvPr id="14" name="Resim 13"/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738360" y="29809440"/>
          <a:ext cx="1455420" cy="1451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002060"/>
  </sheetPr>
  <dimension ref="B1:W31"/>
  <sheetViews>
    <sheetView showGridLines="0" tabSelected="1" zoomScaleNormal="100" workbookViewId="0">
      <selection activeCell="T4" sqref="T4"/>
    </sheetView>
  </sheetViews>
  <sheetFormatPr defaultColWidth="9.109375" defaultRowHeight="24.9" customHeight="1" x14ac:dyDescent="0.3"/>
  <cols>
    <col min="1" max="1" width="5" style="2" customWidth="1"/>
    <col min="2" max="2" width="5.21875" style="2" customWidth="1"/>
    <col min="3" max="3" width="27.33203125" style="2" customWidth="1"/>
    <col min="4" max="9" width="9.109375" style="2"/>
    <col min="10" max="10" width="4.88671875" style="2" customWidth="1"/>
    <col min="11" max="17" width="9.109375" style="2"/>
    <col min="18" max="18" width="4" style="2" customWidth="1"/>
    <col min="19" max="19" width="3.109375" style="2" customWidth="1"/>
    <col min="20" max="22" width="9.109375" style="2"/>
    <col min="23" max="23" width="3.109375" style="2" customWidth="1"/>
    <col min="24" max="16384" width="9.109375" style="2"/>
  </cols>
  <sheetData>
    <row r="1" spans="2:23" ht="7.5" customHeight="1" x14ac:dyDescent="0.3"/>
    <row r="2" spans="2:23" ht="5.25" customHeight="1" x14ac:dyDescent="0.3"/>
    <row r="3" spans="2:23" ht="7.5" customHeight="1" x14ac:dyDescent="0.3"/>
    <row r="4" spans="2:23" ht="24" customHeight="1" x14ac:dyDescent="0.3">
      <c r="C4" s="55" t="s">
        <v>314</v>
      </c>
      <c r="D4" s="116" t="s">
        <v>392</v>
      </c>
      <c r="E4" s="117"/>
      <c r="F4" s="117"/>
      <c r="G4" s="117"/>
      <c r="H4" s="117"/>
      <c r="I4" s="117"/>
      <c r="J4" s="117"/>
      <c r="K4" s="118"/>
    </row>
    <row r="5" spans="2:23" ht="24.9" customHeight="1" x14ac:dyDescent="0.3">
      <c r="C5" s="47" t="s">
        <v>95</v>
      </c>
      <c r="D5" s="116" t="s">
        <v>302</v>
      </c>
      <c r="E5" s="117"/>
      <c r="F5" s="117"/>
      <c r="G5" s="117"/>
      <c r="H5" s="117"/>
      <c r="I5" s="117"/>
      <c r="J5" s="117"/>
      <c r="K5" s="118"/>
      <c r="L5" s="9"/>
      <c r="M5" s="135" t="s">
        <v>154</v>
      </c>
      <c r="N5" s="136"/>
      <c r="O5" s="137"/>
      <c r="R5" s="8"/>
      <c r="S5" s="48"/>
      <c r="T5" s="141" t="s">
        <v>310</v>
      </c>
      <c r="U5" s="141"/>
      <c r="V5" s="141"/>
      <c r="W5" s="49"/>
    </row>
    <row r="6" spans="2:23" ht="12.75" customHeight="1" x14ac:dyDescent="0.3">
      <c r="M6" s="126" t="s">
        <v>393</v>
      </c>
      <c r="N6" s="127"/>
      <c r="O6" s="128"/>
      <c r="R6" s="8"/>
      <c r="S6" s="50"/>
      <c r="T6" s="8"/>
      <c r="U6" s="8"/>
      <c r="V6" s="8"/>
      <c r="W6" s="51"/>
    </row>
    <row r="7" spans="2:23" ht="24.9" customHeight="1" x14ac:dyDescent="0.3">
      <c r="C7" s="4" t="s">
        <v>96</v>
      </c>
      <c r="D7" s="116" t="s">
        <v>301</v>
      </c>
      <c r="E7" s="117"/>
      <c r="F7" s="117"/>
      <c r="G7" s="117"/>
      <c r="H7" s="117"/>
      <c r="I7" s="118"/>
      <c r="J7" s="3"/>
      <c r="K7" s="3"/>
      <c r="L7" s="3"/>
      <c r="M7" s="129"/>
      <c r="N7" s="130"/>
      <c r="O7" s="131"/>
      <c r="S7" s="50"/>
      <c r="T7" s="138" t="s">
        <v>309</v>
      </c>
      <c r="U7" s="139"/>
      <c r="V7" s="140"/>
      <c r="W7" s="51"/>
    </row>
    <row r="8" spans="2:23" ht="24.9" customHeight="1" x14ac:dyDescent="0.3">
      <c r="C8" s="4" t="s">
        <v>97</v>
      </c>
      <c r="D8" s="116" t="s">
        <v>300</v>
      </c>
      <c r="E8" s="117"/>
      <c r="F8" s="117"/>
      <c r="G8" s="117"/>
      <c r="H8" s="117"/>
      <c r="I8" s="118"/>
      <c r="J8" s="3"/>
      <c r="K8" s="3"/>
      <c r="L8" s="3"/>
      <c r="O8" s="8"/>
      <c r="P8" s="8"/>
      <c r="Q8" s="8"/>
      <c r="R8" s="8"/>
      <c r="S8" s="50"/>
      <c r="T8" s="132">
        <v>6</v>
      </c>
      <c r="U8" s="133"/>
      <c r="V8" s="134"/>
      <c r="W8" s="51"/>
    </row>
    <row r="9" spans="2:23" ht="24.9" customHeight="1" x14ac:dyDescent="0.3">
      <c r="B9" s="142" t="s">
        <v>317</v>
      </c>
      <c r="C9" s="4" t="s">
        <v>98</v>
      </c>
      <c r="D9" s="116"/>
      <c r="E9" s="117"/>
      <c r="F9" s="117"/>
      <c r="G9" s="117"/>
      <c r="H9" s="117"/>
      <c r="I9" s="118"/>
      <c r="J9" s="3"/>
      <c r="K9" s="125" t="str">
        <f>IF(D8="",IF(D9&lt;&gt;"","Zümre Başkanını Yazmadan Öğretmen 1 Yazılmamalıdır",""),"")</f>
        <v/>
      </c>
      <c r="L9" s="125"/>
      <c r="M9" s="125"/>
      <c r="N9" s="125"/>
      <c r="O9" s="125"/>
      <c r="P9" s="125"/>
      <c r="Q9" s="125"/>
      <c r="S9" s="50"/>
      <c r="T9" s="8"/>
      <c r="U9" s="8"/>
      <c r="V9" s="8"/>
      <c r="W9" s="51"/>
    </row>
    <row r="10" spans="2:23" ht="24.9" customHeight="1" x14ac:dyDescent="0.3">
      <c r="B10" s="143"/>
      <c r="C10" s="4" t="s">
        <v>99</v>
      </c>
      <c r="D10" s="116"/>
      <c r="E10" s="117"/>
      <c r="F10" s="117"/>
      <c r="G10" s="117"/>
      <c r="H10" s="117"/>
      <c r="I10" s="118"/>
      <c r="J10" s="3"/>
      <c r="K10" s="125" t="str">
        <f>IF(D9="",IF(D10&lt;&gt;"","Öğretmen 1'i Yazmadan Öğretmen 2 Yazılmamalıdır",""),"")</f>
        <v/>
      </c>
      <c r="L10" s="125"/>
      <c r="M10" s="125"/>
      <c r="N10" s="125"/>
      <c r="O10" s="125"/>
      <c r="P10" s="125"/>
      <c r="Q10" s="125"/>
      <c r="S10" s="50"/>
      <c r="T10" s="138" t="s">
        <v>311</v>
      </c>
      <c r="U10" s="139"/>
      <c r="V10" s="140"/>
      <c r="W10" s="51"/>
    </row>
    <row r="11" spans="2:23" ht="24.9" customHeight="1" x14ac:dyDescent="0.3">
      <c r="B11" s="143"/>
      <c r="C11" s="4" t="s">
        <v>100</v>
      </c>
      <c r="D11" s="116"/>
      <c r="E11" s="117"/>
      <c r="F11" s="117"/>
      <c r="G11" s="117"/>
      <c r="H11" s="117"/>
      <c r="I11" s="118"/>
      <c r="J11" s="3"/>
      <c r="K11" s="125" t="str">
        <f>IF(D10="",IF(D11&lt;&gt;"","Öğretmen 2'yi Yazmadan Öğretmen 3 Yazılmamalıdır",""),"")</f>
        <v/>
      </c>
      <c r="L11" s="125"/>
      <c r="M11" s="125"/>
      <c r="N11" s="125"/>
      <c r="O11" s="125"/>
      <c r="P11" s="125"/>
      <c r="Q11" s="125"/>
      <c r="S11" s="50"/>
      <c r="T11" s="132">
        <v>6</v>
      </c>
      <c r="U11" s="133"/>
      <c r="V11" s="134"/>
      <c r="W11" s="51"/>
    </row>
    <row r="12" spans="2:23" ht="24.9" customHeight="1" x14ac:dyDescent="0.3">
      <c r="B12" s="143"/>
      <c r="C12" s="4" t="s">
        <v>101</v>
      </c>
      <c r="D12" s="116"/>
      <c r="E12" s="117"/>
      <c r="F12" s="117"/>
      <c r="G12" s="117"/>
      <c r="H12" s="117"/>
      <c r="I12" s="118"/>
      <c r="J12" s="3"/>
      <c r="K12" s="125" t="str">
        <f>IF(D11="",IF(D12&lt;&gt;"","Öğretmen 3'ü Yazmadan Öğretmen 4 Yazılmamalıdır",""),"")</f>
        <v/>
      </c>
      <c r="L12" s="125"/>
      <c r="M12" s="125"/>
      <c r="N12" s="125"/>
      <c r="O12" s="125"/>
      <c r="P12" s="125"/>
      <c r="Q12" s="125"/>
      <c r="S12" s="50"/>
      <c r="T12" s="8"/>
      <c r="U12" s="8"/>
      <c r="V12" s="8"/>
      <c r="W12" s="51"/>
    </row>
    <row r="13" spans="2:23" ht="24.9" customHeight="1" x14ac:dyDescent="0.3">
      <c r="B13" s="143"/>
      <c r="C13" s="4" t="s">
        <v>102</v>
      </c>
      <c r="D13" s="116"/>
      <c r="E13" s="117"/>
      <c r="F13" s="117"/>
      <c r="G13" s="117"/>
      <c r="H13" s="117"/>
      <c r="I13" s="118"/>
      <c r="J13" s="3"/>
      <c r="K13" s="125" t="str">
        <f>IF(D12="",IF(D13&lt;&gt;"","Öğretmen 4'ü Yazmadan Öğretmen 5 Yazılmamalıdır",""),"")</f>
        <v/>
      </c>
      <c r="L13" s="125"/>
      <c r="M13" s="125"/>
      <c r="N13" s="125"/>
      <c r="O13" s="125"/>
      <c r="P13" s="125"/>
      <c r="Q13" s="125"/>
      <c r="S13" s="50"/>
      <c r="T13" s="138" t="s">
        <v>312</v>
      </c>
      <c r="U13" s="139"/>
      <c r="V13" s="140"/>
      <c r="W13" s="51"/>
    </row>
    <row r="14" spans="2:23" ht="24.9" customHeight="1" x14ac:dyDescent="0.3">
      <c r="B14" s="143"/>
      <c r="C14" s="4" t="s">
        <v>103</v>
      </c>
      <c r="D14" s="116"/>
      <c r="E14" s="117"/>
      <c r="F14" s="117"/>
      <c r="G14" s="117"/>
      <c r="H14" s="117"/>
      <c r="I14" s="118"/>
      <c r="J14" s="3"/>
      <c r="K14" s="125" t="str">
        <f>IF(D13="",IF(D14&lt;&gt;"","Öğretmen 5'i Yazmadan Öğretmen 6 Yazılmamalıdır",""),"")</f>
        <v/>
      </c>
      <c r="L14" s="125"/>
      <c r="M14" s="125"/>
      <c r="N14" s="125"/>
      <c r="O14" s="125"/>
      <c r="P14" s="125"/>
      <c r="Q14" s="125"/>
      <c r="S14" s="50"/>
      <c r="T14" s="132">
        <v>6</v>
      </c>
      <c r="U14" s="133"/>
      <c r="V14" s="134"/>
      <c r="W14" s="51"/>
    </row>
    <row r="15" spans="2:23" ht="24.9" customHeight="1" x14ac:dyDescent="0.3">
      <c r="B15" s="143"/>
      <c r="C15" s="4" t="s">
        <v>104</v>
      </c>
      <c r="D15" s="116"/>
      <c r="E15" s="117"/>
      <c r="F15" s="117"/>
      <c r="G15" s="117"/>
      <c r="H15" s="117"/>
      <c r="I15" s="118"/>
      <c r="J15" s="3"/>
      <c r="K15" s="125" t="str">
        <f>IF(D14="",IF(D15&lt;&gt;"","Öğretmen 6'yı Yazmadan Öğretmen 7 Yazılmamalıdır",""),"")</f>
        <v/>
      </c>
      <c r="L15" s="125"/>
      <c r="M15" s="125"/>
      <c r="N15" s="125"/>
      <c r="O15" s="125"/>
      <c r="P15" s="125"/>
      <c r="Q15" s="125"/>
      <c r="S15" s="50"/>
      <c r="T15" s="8"/>
      <c r="U15" s="8"/>
      <c r="V15" s="8"/>
      <c r="W15" s="51"/>
    </row>
    <row r="16" spans="2:23" ht="24.9" customHeight="1" x14ac:dyDescent="0.3">
      <c r="B16" s="143"/>
      <c r="C16" s="4" t="s">
        <v>303</v>
      </c>
      <c r="D16" s="116"/>
      <c r="E16" s="117"/>
      <c r="F16" s="117"/>
      <c r="G16" s="117"/>
      <c r="H16" s="117"/>
      <c r="I16" s="118"/>
      <c r="J16" s="3"/>
      <c r="K16" s="125" t="str">
        <f>IF(D15="",IF(D16&lt;&gt;"","Öğretmen 7'yi Yazmadan Öğretmen 8 Yazılmamalıdır",""),"")</f>
        <v/>
      </c>
      <c r="L16" s="125"/>
      <c r="M16" s="125"/>
      <c r="N16" s="125"/>
      <c r="O16" s="125"/>
      <c r="P16" s="125"/>
      <c r="Q16" s="125"/>
      <c r="S16" s="50"/>
      <c r="T16" s="138" t="s">
        <v>313</v>
      </c>
      <c r="U16" s="139"/>
      <c r="V16" s="140"/>
      <c r="W16" s="51"/>
    </row>
    <row r="17" spans="2:23" ht="24.9" customHeight="1" x14ac:dyDescent="0.3">
      <c r="B17" s="143"/>
      <c r="C17" s="4" t="s">
        <v>304</v>
      </c>
      <c r="D17" s="116"/>
      <c r="E17" s="117"/>
      <c r="F17" s="117"/>
      <c r="G17" s="117"/>
      <c r="H17" s="117"/>
      <c r="I17" s="118"/>
      <c r="J17" s="3"/>
      <c r="K17" s="125" t="str">
        <f>IF(D16="",IF(D17&lt;&gt;"","Öğretmen 8'i Yazmadan Öğretmen 9 Yazılmamalıdır",""),"")</f>
        <v/>
      </c>
      <c r="L17" s="125"/>
      <c r="M17" s="125"/>
      <c r="N17" s="125"/>
      <c r="O17" s="125"/>
      <c r="P17" s="125"/>
      <c r="Q17" s="125"/>
      <c r="S17" s="50"/>
      <c r="T17" s="132">
        <v>6</v>
      </c>
      <c r="U17" s="133"/>
      <c r="V17" s="134"/>
      <c r="W17" s="51"/>
    </row>
    <row r="18" spans="2:23" ht="24.9" customHeight="1" x14ac:dyDescent="0.3">
      <c r="B18" s="143"/>
      <c r="C18" s="4" t="s">
        <v>305</v>
      </c>
      <c r="D18" s="116"/>
      <c r="E18" s="117"/>
      <c r="F18" s="117"/>
      <c r="G18" s="117"/>
      <c r="H18" s="117"/>
      <c r="I18" s="118"/>
      <c r="J18" s="3"/>
      <c r="K18" s="125" t="str">
        <f>IF(D17="",IF(D18&lt;&gt;"","Öğretmen 9'u Yazmadan Öğretmen 10 Yazılmamalıdır",""),"")</f>
        <v/>
      </c>
      <c r="L18" s="125"/>
      <c r="M18" s="125"/>
      <c r="N18" s="125"/>
      <c r="O18" s="125"/>
      <c r="P18" s="125"/>
      <c r="Q18" s="125"/>
      <c r="S18" s="52"/>
      <c r="T18" s="53"/>
      <c r="U18" s="53"/>
      <c r="V18" s="53"/>
      <c r="W18" s="54"/>
    </row>
    <row r="19" spans="2:23" ht="24.9" customHeight="1" x14ac:dyDescent="0.3">
      <c r="B19" s="143"/>
      <c r="C19" s="4" t="s">
        <v>306</v>
      </c>
      <c r="D19" s="116"/>
      <c r="E19" s="117"/>
      <c r="F19" s="117"/>
      <c r="G19" s="117"/>
      <c r="H19" s="117"/>
      <c r="I19" s="118"/>
      <c r="J19" s="3"/>
      <c r="K19" s="125" t="str">
        <f>IF(D18="",IF(D19&lt;&gt;"","Öğretmen 10'u Yazmadan Öğretmen 11 Yazılmamalıdır",""),"")</f>
        <v/>
      </c>
      <c r="L19" s="125"/>
      <c r="M19" s="125"/>
      <c r="N19" s="125"/>
      <c r="O19" s="125"/>
      <c r="P19" s="125"/>
      <c r="Q19" s="125"/>
    </row>
    <row r="20" spans="2:23" ht="24.9" customHeight="1" x14ac:dyDescent="0.3">
      <c r="B20" s="143"/>
      <c r="C20" s="4" t="s">
        <v>307</v>
      </c>
      <c r="D20" s="116"/>
      <c r="E20" s="117"/>
      <c r="F20" s="117"/>
      <c r="G20" s="117"/>
      <c r="H20" s="117"/>
      <c r="I20" s="118"/>
      <c r="J20" s="3"/>
      <c r="K20" s="125" t="str">
        <f>IF(D19="",IF(D20&lt;&gt;"","Öğretmen 11'i Yazmadan Öğretmen 12 Yazılmamalıdır",""),"")</f>
        <v/>
      </c>
      <c r="L20" s="125"/>
      <c r="M20" s="125"/>
      <c r="N20" s="125"/>
      <c r="O20" s="125"/>
      <c r="P20" s="125"/>
      <c r="Q20" s="125"/>
    </row>
    <row r="21" spans="2:23" ht="24.9" customHeight="1" x14ac:dyDescent="0.3">
      <c r="B21" s="143"/>
      <c r="C21" s="4" t="s">
        <v>308</v>
      </c>
      <c r="D21" s="116"/>
      <c r="E21" s="117"/>
      <c r="F21" s="117"/>
      <c r="G21" s="117"/>
      <c r="H21" s="117"/>
      <c r="I21" s="118"/>
      <c r="K21" s="125" t="str">
        <f>IF(D20="",IF(D21&lt;&gt;"","Öğretmen 12'yi Yazmadan Öğretmen 13 Yazılmamalıdır",""),"")</f>
        <v/>
      </c>
      <c r="L21" s="125"/>
      <c r="M21" s="125"/>
      <c r="N21" s="125"/>
      <c r="O21" s="125"/>
      <c r="P21" s="125"/>
      <c r="Q21" s="125"/>
    </row>
    <row r="22" spans="2:23" ht="24.9" customHeight="1" x14ac:dyDescent="0.3">
      <c r="B22" s="143"/>
      <c r="C22" s="4" t="s">
        <v>315</v>
      </c>
      <c r="D22" s="116"/>
      <c r="E22" s="117"/>
      <c r="F22" s="117"/>
      <c r="G22" s="117"/>
      <c r="H22" s="117"/>
      <c r="I22" s="118"/>
      <c r="K22" s="46"/>
      <c r="L22" s="46"/>
      <c r="M22" s="46"/>
      <c r="N22" s="46"/>
      <c r="O22" s="46"/>
      <c r="P22" s="46"/>
      <c r="Q22" s="46"/>
    </row>
    <row r="23" spans="2:23" ht="24.9" customHeight="1" x14ac:dyDescent="0.3">
      <c r="B23" s="144"/>
      <c r="C23" s="4" t="s">
        <v>316</v>
      </c>
      <c r="D23" s="116"/>
      <c r="E23" s="117"/>
      <c r="F23" s="117"/>
      <c r="G23" s="117"/>
      <c r="H23" s="117"/>
      <c r="I23" s="118"/>
      <c r="K23" s="46"/>
      <c r="L23" s="46"/>
      <c r="M23" s="46"/>
      <c r="N23" s="46"/>
      <c r="O23" s="46"/>
      <c r="P23" s="46"/>
      <c r="Q23" s="46"/>
    </row>
    <row r="26" spans="2:23" ht="24.9" customHeight="1" x14ac:dyDescent="0.3">
      <c r="B26" s="119" t="s">
        <v>359</v>
      </c>
      <c r="C26" s="120"/>
      <c r="D26" s="116"/>
      <c r="E26" s="117"/>
      <c r="F26" s="117"/>
      <c r="G26" s="117"/>
      <c r="H26" s="117"/>
      <c r="I26" s="118"/>
    </row>
    <row r="27" spans="2:23" ht="24.9" customHeight="1" x14ac:dyDescent="0.3">
      <c r="B27" s="121" t="s">
        <v>360</v>
      </c>
      <c r="C27" s="122"/>
      <c r="D27" s="116"/>
      <c r="E27" s="117"/>
      <c r="F27" s="117"/>
      <c r="G27" s="117"/>
      <c r="H27" s="117"/>
      <c r="I27" s="118"/>
    </row>
    <row r="28" spans="2:23" ht="24.9" customHeight="1" x14ac:dyDescent="0.3">
      <c r="B28" s="121" t="s">
        <v>394</v>
      </c>
      <c r="C28" s="122"/>
      <c r="D28" s="89"/>
      <c r="E28" s="90"/>
      <c r="F28" s="90"/>
      <c r="G28" s="90"/>
      <c r="H28" s="90"/>
      <c r="I28" s="91"/>
    </row>
    <row r="29" spans="2:23" ht="24.9" customHeight="1" x14ac:dyDescent="0.3">
      <c r="B29" s="121" t="s">
        <v>395</v>
      </c>
      <c r="C29" s="122"/>
      <c r="D29" s="89"/>
      <c r="E29" s="90"/>
      <c r="F29" s="90"/>
      <c r="G29" s="90"/>
      <c r="H29" s="90"/>
      <c r="I29" s="91"/>
    </row>
    <row r="30" spans="2:23" ht="24.9" customHeight="1" x14ac:dyDescent="0.3">
      <c r="B30" s="121" t="s">
        <v>273</v>
      </c>
      <c r="C30" s="122"/>
      <c r="D30" s="116"/>
      <c r="E30" s="117"/>
      <c r="F30" s="117"/>
      <c r="G30" s="117"/>
      <c r="H30" s="117"/>
      <c r="I30" s="118"/>
    </row>
    <row r="31" spans="2:23" ht="24.9" customHeight="1" x14ac:dyDescent="0.3">
      <c r="B31" s="123" t="s">
        <v>352</v>
      </c>
      <c r="C31" s="124"/>
      <c r="D31" s="116" t="s">
        <v>300</v>
      </c>
      <c r="E31" s="117"/>
      <c r="F31" s="117"/>
      <c r="G31" s="117"/>
      <c r="H31" s="117"/>
      <c r="I31" s="118"/>
    </row>
  </sheetData>
  <mergeCells count="54">
    <mergeCell ref="B9:B23"/>
    <mergeCell ref="D27:I27"/>
    <mergeCell ref="D26:I26"/>
    <mergeCell ref="D10:I10"/>
    <mergeCell ref="D16:I16"/>
    <mergeCell ref="M5:O5"/>
    <mergeCell ref="D5:K5"/>
    <mergeCell ref="D4:K4"/>
    <mergeCell ref="D22:I22"/>
    <mergeCell ref="T13:V13"/>
    <mergeCell ref="T16:V16"/>
    <mergeCell ref="T8:V8"/>
    <mergeCell ref="T11:V11"/>
    <mergeCell ref="T14:V14"/>
    <mergeCell ref="T7:V7"/>
    <mergeCell ref="T5:V5"/>
    <mergeCell ref="T10:V10"/>
    <mergeCell ref="D20:I20"/>
    <mergeCell ref="D21:I21"/>
    <mergeCell ref="K16:Q16"/>
    <mergeCell ref="K18:Q18"/>
    <mergeCell ref="K19:Q19"/>
    <mergeCell ref="K20:Q20"/>
    <mergeCell ref="K21:Q21"/>
    <mergeCell ref="T17:V17"/>
    <mergeCell ref="D30:I30"/>
    <mergeCell ref="D17:I17"/>
    <mergeCell ref="D18:I18"/>
    <mergeCell ref="D19:I19"/>
    <mergeCell ref="K17:Q17"/>
    <mergeCell ref="D23:I23"/>
    <mergeCell ref="K15:Q15"/>
    <mergeCell ref="D11:I11"/>
    <mergeCell ref="D13:I13"/>
    <mergeCell ref="D12:I12"/>
    <mergeCell ref="D14:I14"/>
    <mergeCell ref="D15:I15"/>
    <mergeCell ref="K11:Q11"/>
    <mergeCell ref="K12:Q12"/>
    <mergeCell ref="K13:Q13"/>
    <mergeCell ref="K14:Q14"/>
    <mergeCell ref="K9:Q9"/>
    <mergeCell ref="K10:Q10"/>
    <mergeCell ref="M6:O7"/>
    <mergeCell ref="D7:I7"/>
    <mergeCell ref="D8:I8"/>
    <mergeCell ref="D9:I9"/>
    <mergeCell ref="D31:I31"/>
    <mergeCell ref="B26:C26"/>
    <mergeCell ref="B27:C27"/>
    <mergeCell ref="B30:C30"/>
    <mergeCell ref="B31:C31"/>
    <mergeCell ref="B28:C28"/>
    <mergeCell ref="B29:C29"/>
  </mergeCells>
  <pageMargins left="0.7" right="0.7" top="0.75" bottom="0.75" header="0.3" footer="0.3"/>
  <pageSetup paperSize="9" scale="45" orientation="portrait" horizontalDpi="300" verticalDpi="300" r:id="rId1"/>
  <ignoredErrors>
    <ignoredError sqref="K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2"/>
  <sheetViews>
    <sheetView showGridLines="0" view="pageBreakPreview" zoomScaleNormal="100" zoomScaleSheetLayoutView="100" workbookViewId="0">
      <selection activeCell="G2" sqref="G2:AL4"/>
    </sheetView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</cols>
  <sheetData>
    <row r="1" spans="1:43" s="1" customFormat="1" ht="9" customHeight="1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11. SINIFLAR TEMEL MATEMATİK DERSİ ÜNİTELENDİRİLMİŞ YILLIK DERS PLANI"</f>
        <v>2021 – 2022 EĞİTİM ÖĞRETİM YILI
BOYABAT ANADOLU İMAM HATİP LİSESİ
11. SINIFLAR TEMEL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9.6" customHeight="1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4.4" customHeight="1" x14ac:dyDescent="0.3">
      <c r="B9" s="246" t="s">
        <v>6</v>
      </c>
      <c r="C9" s="249"/>
      <c r="D9" s="281">
        <v>1</v>
      </c>
      <c r="E9" s="281" t="s">
        <v>403</v>
      </c>
      <c r="F9" s="259">
        <v>2</v>
      </c>
      <c r="G9" s="180" t="s">
        <v>203</v>
      </c>
      <c r="H9" s="227" t="s">
        <v>106</v>
      </c>
      <c r="I9" s="228"/>
      <c r="J9" s="228"/>
      <c r="K9" s="228"/>
      <c r="L9" s="228"/>
      <c r="M9" s="228"/>
      <c r="N9" s="228"/>
      <c r="O9" s="228"/>
      <c r="P9" s="229"/>
      <c r="Q9" s="160" t="s">
        <v>158</v>
      </c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326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14.4" customHeight="1" x14ac:dyDescent="0.3">
      <c r="B10" s="247"/>
      <c r="C10" s="250"/>
      <c r="D10" s="275"/>
      <c r="E10" s="275"/>
      <c r="F10" s="188"/>
      <c r="G10" s="181"/>
      <c r="H10" s="217"/>
      <c r="I10" s="218"/>
      <c r="J10" s="218"/>
      <c r="K10" s="218"/>
      <c r="L10" s="218"/>
      <c r="M10" s="218"/>
      <c r="N10" s="218"/>
      <c r="O10" s="218"/>
      <c r="P10" s="219"/>
      <c r="Q10" s="163"/>
      <c r="R10" s="164"/>
      <c r="S10" s="164"/>
      <c r="T10" s="164"/>
      <c r="U10" s="164"/>
      <c r="V10" s="164"/>
      <c r="W10" s="165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14.4" customHeight="1" x14ac:dyDescent="0.3">
      <c r="B11" s="247"/>
      <c r="C11" s="250"/>
      <c r="D11" s="269">
        <v>2</v>
      </c>
      <c r="E11" s="269" t="s">
        <v>404</v>
      </c>
      <c r="F11" s="188">
        <v>2</v>
      </c>
      <c r="G11" s="181"/>
      <c r="H11" s="172" t="s">
        <v>106</v>
      </c>
      <c r="I11" s="173"/>
      <c r="J11" s="173"/>
      <c r="K11" s="173"/>
      <c r="L11" s="173"/>
      <c r="M11" s="173"/>
      <c r="N11" s="173"/>
      <c r="O11" s="173"/>
      <c r="P11" s="174"/>
      <c r="Q11" s="163"/>
      <c r="R11" s="164"/>
      <c r="S11" s="164"/>
      <c r="T11" s="164"/>
      <c r="U11" s="164"/>
      <c r="V11" s="164"/>
      <c r="W11" s="165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30" customHeight="1" x14ac:dyDescent="0.3">
      <c r="B12" s="247"/>
      <c r="C12" s="250"/>
      <c r="D12" s="275"/>
      <c r="E12" s="275"/>
      <c r="F12" s="188"/>
      <c r="G12" s="181"/>
      <c r="H12" s="217"/>
      <c r="I12" s="218"/>
      <c r="J12" s="218"/>
      <c r="K12" s="218"/>
      <c r="L12" s="218"/>
      <c r="M12" s="218"/>
      <c r="N12" s="218"/>
      <c r="O12" s="218"/>
      <c r="P12" s="219"/>
      <c r="Q12" s="163"/>
      <c r="R12" s="164"/>
      <c r="S12" s="164"/>
      <c r="T12" s="164"/>
      <c r="U12" s="164"/>
      <c r="V12" s="164"/>
      <c r="W12" s="165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51"/>
      <c r="AN12" s="152"/>
      <c r="AO12" s="152"/>
      <c r="AP12" s="152"/>
      <c r="AQ12" s="153"/>
    </row>
    <row r="13" spans="1:43" ht="15" customHeight="1" x14ac:dyDescent="0.3">
      <c r="B13" s="247"/>
      <c r="C13" s="250"/>
      <c r="D13" s="269">
        <v>3</v>
      </c>
      <c r="E13" s="269" t="s">
        <v>405</v>
      </c>
      <c r="F13" s="188">
        <v>2</v>
      </c>
      <c r="G13" s="181"/>
      <c r="H13" s="278" t="s">
        <v>106</v>
      </c>
      <c r="I13" s="279"/>
      <c r="J13" s="279"/>
      <c r="K13" s="279"/>
      <c r="L13" s="279"/>
      <c r="M13" s="279"/>
      <c r="N13" s="279"/>
      <c r="O13" s="279"/>
      <c r="P13" s="280"/>
      <c r="Q13" s="163"/>
      <c r="R13" s="164"/>
      <c r="S13" s="164"/>
      <c r="T13" s="164"/>
      <c r="U13" s="164"/>
      <c r="V13" s="164"/>
      <c r="W13" s="165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07"/>
      <c r="AN13" s="108"/>
      <c r="AO13" s="108"/>
      <c r="AP13" s="108"/>
      <c r="AQ13" s="109"/>
    </row>
    <row r="14" spans="1:43" ht="27.6" customHeight="1" x14ac:dyDescent="0.3">
      <c r="B14" s="247"/>
      <c r="C14" s="250"/>
      <c r="D14" s="275"/>
      <c r="E14" s="275"/>
      <c r="F14" s="188"/>
      <c r="G14" s="181"/>
      <c r="H14" s="217"/>
      <c r="I14" s="218"/>
      <c r="J14" s="218"/>
      <c r="K14" s="218"/>
      <c r="L14" s="218"/>
      <c r="M14" s="218"/>
      <c r="N14" s="218"/>
      <c r="O14" s="218"/>
      <c r="P14" s="219"/>
      <c r="Q14" s="163"/>
      <c r="R14" s="164"/>
      <c r="S14" s="164"/>
      <c r="T14" s="164"/>
      <c r="U14" s="164"/>
      <c r="V14" s="164"/>
      <c r="W14" s="165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07"/>
      <c r="AN14" s="108"/>
      <c r="AO14" s="108"/>
      <c r="AP14" s="108"/>
      <c r="AQ14" s="109"/>
    </row>
    <row r="15" spans="1:43" ht="14.4" customHeight="1" x14ac:dyDescent="0.3">
      <c r="B15" s="247"/>
      <c r="C15" s="250"/>
      <c r="D15" s="184">
        <v>4</v>
      </c>
      <c r="E15" s="186" t="s">
        <v>406</v>
      </c>
      <c r="F15" s="188">
        <v>2</v>
      </c>
      <c r="G15" s="181"/>
      <c r="H15" s="172" t="s">
        <v>204</v>
      </c>
      <c r="I15" s="173"/>
      <c r="J15" s="173"/>
      <c r="K15" s="173"/>
      <c r="L15" s="173"/>
      <c r="M15" s="173"/>
      <c r="N15" s="173"/>
      <c r="O15" s="173"/>
      <c r="P15" s="174"/>
      <c r="Q15" s="163"/>
      <c r="R15" s="164"/>
      <c r="S15" s="164"/>
      <c r="T15" s="164"/>
      <c r="U15" s="164"/>
      <c r="V15" s="164"/>
      <c r="W15" s="165"/>
      <c r="X15" s="222"/>
      <c r="Y15" s="220"/>
      <c r="Z15" s="220"/>
      <c r="AA15" s="220"/>
      <c r="AB15" s="220"/>
      <c r="AC15" s="220"/>
      <c r="AD15" s="221"/>
      <c r="AE15" s="222"/>
      <c r="AF15" s="220"/>
      <c r="AG15" s="220"/>
      <c r="AH15" s="220"/>
      <c r="AI15" s="220"/>
      <c r="AJ15" s="220"/>
      <c r="AK15" s="221"/>
      <c r="AL15" s="205" t="s">
        <v>240</v>
      </c>
      <c r="AM15" s="190" t="s">
        <v>162</v>
      </c>
      <c r="AN15" s="191"/>
      <c r="AO15" s="191"/>
      <c r="AP15" s="191"/>
      <c r="AQ15" s="192"/>
    </row>
    <row r="16" spans="1:43" ht="25.8" customHeight="1" thickBot="1" x14ac:dyDescent="0.35">
      <c r="B16" s="248"/>
      <c r="C16" s="251"/>
      <c r="D16" s="185"/>
      <c r="E16" s="187"/>
      <c r="F16" s="189"/>
      <c r="G16" s="179"/>
      <c r="H16" s="208"/>
      <c r="I16" s="209"/>
      <c r="J16" s="209"/>
      <c r="K16" s="209"/>
      <c r="L16" s="209"/>
      <c r="M16" s="209"/>
      <c r="N16" s="209"/>
      <c r="O16" s="209"/>
      <c r="P16" s="210"/>
      <c r="Q16" s="166"/>
      <c r="R16" s="167"/>
      <c r="S16" s="167"/>
      <c r="T16" s="167"/>
      <c r="U16" s="167"/>
      <c r="V16" s="167"/>
      <c r="W16" s="168"/>
      <c r="X16" s="252"/>
      <c r="Y16" s="253"/>
      <c r="Z16" s="253"/>
      <c r="AA16" s="253"/>
      <c r="AB16" s="253"/>
      <c r="AC16" s="253"/>
      <c r="AD16" s="254"/>
      <c r="AE16" s="252"/>
      <c r="AF16" s="253"/>
      <c r="AG16" s="253"/>
      <c r="AH16" s="253"/>
      <c r="AI16" s="253"/>
      <c r="AJ16" s="253"/>
      <c r="AK16" s="254"/>
      <c r="AL16" s="207"/>
      <c r="AM16" s="193"/>
      <c r="AN16" s="194"/>
      <c r="AO16" s="194"/>
      <c r="AP16" s="194"/>
      <c r="AQ16" s="195"/>
    </row>
    <row r="17" spans="1:43" ht="10.8" customHeight="1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14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v>2</v>
      </c>
      <c r="G18" s="180" t="s">
        <v>203</v>
      </c>
      <c r="H18" s="227" t="s">
        <v>204</v>
      </c>
      <c r="I18" s="228"/>
      <c r="J18" s="228"/>
      <c r="K18" s="228"/>
      <c r="L18" s="228"/>
      <c r="M18" s="228"/>
      <c r="N18" s="228"/>
      <c r="O18" s="228"/>
      <c r="P18" s="229"/>
      <c r="Q18" s="160" t="s">
        <v>158</v>
      </c>
      <c r="R18" s="161"/>
      <c r="S18" s="161"/>
      <c r="T18" s="161"/>
      <c r="U18" s="161"/>
      <c r="V18" s="161"/>
      <c r="W18" s="162"/>
      <c r="X18" s="223" t="s">
        <v>324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14.4" customHeight="1" x14ac:dyDescent="0.3">
      <c r="B19" s="247"/>
      <c r="C19" s="250"/>
      <c r="D19" s="184"/>
      <c r="E19" s="186"/>
      <c r="F19" s="188"/>
      <c r="G19" s="181"/>
      <c r="H19" s="217"/>
      <c r="I19" s="218"/>
      <c r="J19" s="218"/>
      <c r="K19" s="218"/>
      <c r="L19" s="218"/>
      <c r="M19" s="218"/>
      <c r="N19" s="218"/>
      <c r="O19" s="218"/>
      <c r="P19" s="219"/>
      <c r="Q19" s="163"/>
      <c r="R19" s="164"/>
      <c r="S19" s="164"/>
      <c r="T19" s="164"/>
      <c r="U19" s="164"/>
      <c r="V19" s="164"/>
      <c r="W19" s="165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14.4" customHeight="1" x14ac:dyDescent="0.3">
      <c r="B20" s="247"/>
      <c r="C20" s="250"/>
      <c r="D20" s="184">
        <v>2</v>
      </c>
      <c r="E20" s="186" t="s">
        <v>52</v>
      </c>
      <c r="F20" s="188">
        <v>2</v>
      </c>
      <c r="G20" s="181"/>
      <c r="H20" s="172" t="s">
        <v>205</v>
      </c>
      <c r="I20" s="173"/>
      <c r="J20" s="173"/>
      <c r="K20" s="173"/>
      <c r="L20" s="173"/>
      <c r="M20" s="173"/>
      <c r="N20" s="173"/>
      <c r="O20" s="173"/>
      <c r="P20" s="174"/>
      <c r="Q20" s="163"/>
      <c r="R20" s="164"/>
      <c r="S20" s="164"/>
      <c r="T20" s="164"/>
      <c r="U20" s="164"/>
      <c r="V20" s="164"/>
      <c r="W20" s="165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19.2" customHeight="1" x14ac:dyDescent="0.3">
      <c r="B21" s="247"/>
      <c r="C21" s="250"/>
      <c r="D21" s="184"/>
      <c r="E21" s="186"/>
      <c r="F21" s="188"/>
      <c r="G21" s="181"/>
      <c r="H21" s="217"/>
      <c r="I21" s="218"/>
      <c r="J21" s="218"/>
      <c r="K21" s="218"/>
      <c r="L21" s="218"/>
      <c r="M21" s="218"/>
      <c r="N21" s="218"/>
      <c r="O21" s="218"/>
      <c r="P21" s="219"/>
      <c r="Q21" s="163"/>
      <c r="R21" s="164"/>
      <c r="S21" s="164"/>
      <c r="T21" s="164"/>
      <c r="U21" s="164"/>
      <c r="V21" s="164"/>
      <c r="W21" s="165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27.6" customHeight="1" x14ac:dyDescent="0.3">
      <c r="B22" s="247"/>
      <c r="C22" s="250"/>
      <c r="D22" s="184">
        <v>3</v>
      </c>
      <c r="E22" s="186" t="s">
        <v>31</v>
      </c>
      <c r="F22" s="188">
        <v>2</v>
      </c>
      <c r="G22" s="181"/>
      <c r="H22" s="172" t="s">
        <v>205</v>
      </c>
      <c r="I22" s="173"/>
      <c r="J22" s="173"/>
      <c r="K22" s="173"/>
      <c r="L22" s="173"/>
      <c r="M22" s="173"/>
      <c r="N22" s="173"/>
      <c r="O22" s="173"/>
      <c r="P22" s="174"/>
      <c r="Q22" s="163"/>
      <c r="R22" s="164"/>
      <c r="S22" s="164"/>
      <c r="T22" s="164"/>
      <c r="U22" s="164"/>
      <c r="V22" s="164"/>
      <c r="W22" s="165"/>
      <c r="X22" s="222"/>
      <c r="Y22" s="220"/>
      <c r="Z22" s="220"/>
      <c r="AA22" s="220"/>
      <c r="AB22" s="220"/>
      <c r="AC22" s="220"/>
      <c r="AD22" s="221"/>
      <c r="AE22" s="222"/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6.6" customHeight="1" x14ac:dyDescent="0.3">
      <c r="B23" s="247"/>
      <c r="C23" s="250"/>
      <c r="D23" s="184"/>
      <c r="E23" s="186"/>
      <c r="F23" s="188"/>
      <c r="G23" s="181"/>
      <c r="H23" s="217"/>
      <c r="I23" s="218"/>
      <c r="J23" s="218"/>
      <c r="K23" s="218"/>
      <c r="L23" s="218"/>
      <c r="M23" s="218"/>
      <c r="N23" s="218"/>
      <c r="O23" s="218"/>
      <c r="P23" s="219"/>
      <c r="Q23" s="169"/>
      <c r="R23" s="170"/>
      <c r="S23" s="170"/>
      <c r="T23" s="170"/>
      <c r="U23" s="170"/>
      <c r="V23" s="170"/>
      <c r="W23" s="171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0.8" customHeight="1" x14ac:dyDescent="0.3">
      <c r="B24" s="247"/>
      <c r="C24" s="250"/>
      <c r="D24" s="184">
        <v>4</v>
      </c>
      <c r="E24" s="186" t="s">
        <v>407</v>
      </c>
      <c r="F24" s="188">
        <v>2</v>
      </c>
      <c r="G24" s="181"/>
      <c r="H24" s="172" t="s">
        <v>555</v>
      </c>
      <c r="I24" s="173"/>
      <c r="J24" s="173"/>
      <c r="K24" s="173"/>
      <c r="L24" s="173"/>
      <c r="M24" s="173"/>
      <c r="N24" s="173"/>
      <c r="O24" s="173"/>
      <c r="P24" s="174"/>
      <c r="Q24" s="196" t="s">
        <v>551</v>
      </c>
      <c r="R24" s="199"/>
      <c r="S24" s="199"/>
      <c r="T24" s="199"/>
      <c r="U24" s="199"/>
      <c r="V24" s="199"/>
      <c r="W24" s="200"/>
      <c r="X24" s="222"/>
      <c r="Y24" s="220"/>
      <c r="Z24" s="220"/>
      <c r="AA24" s="220"/>
      <c r="AB24" s="220"/>
      <c r="AC24" s="220"/>
      <c r="AD24" s="221"/>
      <c r="AE24" s="222"/>
      <c r="AF24" s="220"/>
      <c r="AG24" s="220"/>
      <c r="AH24" s="220"/>
      <c r="AI24" s="220"/>
      <c r="AJ24" s="220"/>
      <c r="AK24" s="221"/>
      <c r="AL24" s="205" t="s">
        <v>246</v>
      </c>
      <c r="AM24" s="310" t="s">
        <v>56</v>
      </c>
      <c r="AN24" s="311"/>
      <c r="AO24" s="311"/>
      <c r="AP24" s="311"/>
      <c r="AQ24" s="312"/>
    </row>
    <row r="25" spans="1:43" ht="30" customHeight="1" thickBot="1" x14ac:dyDescent="0.35">
      <c r="B25" s="248"/>
      <c r="C25" s="251"/>
      <c r="D25" s="185"/>
      <c r="E25" s="187"/>
      <c r="F25" s="189"/>
      <c r="G25" s="179"/>
      <c r="H25" s="208"/>
      <c r="I25" s="209"/>
      <c r="J25" s="209"/>
      <c r="K25" s="209"/>
      <c r="L25" s="209"/>
      <c r="M25" s="209"/>
      <c r="N25" s="209"/>
      <c r="O25" s="209"/>
      <c r="P25" s="210"/>
      <c r="Q25" s="201"/>
      <c r="R25" s="202"/>
      <c r="S25" s="202"/>
      <c r="T25" s="202"/>
      <c r="U25" s="202"/>
      <c r="V25" s="202"/>
      <c r="W25" s="203"/>
      <c r="X25" s="252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4"/>
      <c r="AL25" s="207"/>
      <c r="AM25" s="313"/>
      <c r="AN25" s="314"/>
      <c r="AO25" s="314"/>
      <c r="AP25" s="314"/>
      <c r="AQ25" s="315"/>
    </row>
    <row r="26" spans="1:43" ht="9" customHeight="1" thickBot="1" x14ac:dyDescent="0.35"/>
    <row r="27" spans="1:43" ht="14.4" customHeight="1" x14ac:dyDescent="0.3">
      <c r="B27" s="246" t="s">
        <v>9</v>
      </c>
      <c r="C27" s="249"/>
      <c r="D27" s="257">
        <v>1</v>
      </c>
      <c r="E27" s="258" t="s">
        <v>40</v>
      </c>
      <c r="F27" s="259">
        <v>2</v>
      </c>
      <c r="G27" s="180" t="s">
        <v>203</v>
      </c>
      <c r="H27" s="227" t="s">
        <v>555</v>
      </c>
      <c r="I27" s="228"/>
      <c r="J27" s="228"/>
      <c r="K27" s="228"/>
      <c r="L27" s="228"/>
      <c r="M27" s="228"/>
      <c r="N27" s="228"/>
      <c r="O27" s="228"/>
      <c r="P27" s="229"/>
      <c r="Q27" s="160" t="s">
        <v>344</v>
      </c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24" customHeight="1" x14ac:dyDescent="0.3">
      <c r="B28" s="247"/>
      <c r="C28" s="250"/>
      <c r="D28" s="184"/>
      <c r="E28" s="186"/>
      <c r="F28" s="188"/>
      <c r="G28" s="181"/>
      <c r="H28" s="217"/>
      <c r="I28" s="218"/>
      <c r="J28" s="218"/>
      <c r="K28" s="218"/>
      <c r="L28" s="218"/>
      <c r="M28" s="218"/>
      <c r="N28" s="218"/>
      <c r="O28" s="218"/>
      <c r="P28" s="219"/>
      <c r="Q28" s="163"/>
      <c r="R28" s="164"/>
      <c r="S28" s="164"/>
      <c r="T28" s="164"/>
      <c r="U28" s="164"/>
      <c r="V28" s="164"/>
      <c r="W28" s="165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4.4" customHeight="1" x14ac:dyDescent="0.3">
      <c r="B29" s="247"/>
      <c r="C29" s="250"/>
      <c r="D29" s="184">
        <v>2</v>
      </c>
      <c r="E29" s="186" t="s">
        <v>13</v>
      </c>
      <c r="F29" s="188">
        <v>2</v>
      </c>
      <c r="G29" s="181"/>
      <c r="H29" s="172" t="s">
        <v>206</v>
      </c>
      <c r="I29" s="173"/>
      <c r="J29" s="173"/>
      <c r="K29" s="173"/>
      <c r="L29" s="173"/>
      <c r="M29" s="173"/>
      <c r="N29" s="173"/>
      <c r="O29" s="173"/>
      <c r="P29" s="174"/>
      <c r="Q29" s="163"/>
      <c r="R29" s="164"/>
      <c r="S29" s="164"/>
      <c r="T29" s="164"/>
      <c r="U29" s="164"/>
      <c r="V29" s="164"/>
      <c r="W29" s="165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51"/>
      <c r="AN29" s="149"/>
      <c r="AO29" s="149"/>
      <c r="AP29" s="149"/>
      <c r="AQ29" s="150"/>
    </row>
    <row r="30" spans="1:43" ht="24" customHeight="1" x14ac:dyDescent="0.3">
      <c r="B30" s="247"/>
      <c r="C30" s="250"/>
      <c r="D30" s="268"/>
      <c r="E30" s="269"/>
      <c r="F30" s="270"/>
      <c r="G30" s="206"/>
      <c r="H30" s="217"/>
      <c r="I30" s="218"/>
      <c r="J30" s="218"/>
      <c r="K30" s="218"/>
      <c r="L30" s="218"/>
      <c r="M30" s="218"/>
      <c r="N30" s="218"/>
      <c r="O30" s="218"/>
      <c r="P30" s="219"/>
      <c r="Q30" s="169"/>
      <c r="R30" s="170"/>
      <c r="S30" s="170"/>
      <c r="T30" s="170"/>
      <c r="U30" s="170"/>
      <c r="V30" s="170"/>
      <c r="W30" s="171"/>
      <c r="X30" s="271"/>
      <c r="Y30" s="272"/>
      <c r="Z30" s="272"/>
      <c r="AA30" s="272"/>
      <c r="AB30" s="272"/>
      <c r="AC30" s="272"/>
      <c r="AD30" s="273"/>
      <c r="AE30" s="271"/>
      <c r="AF30" s="272"/>
      <c r="AG30" s="272"/>
      <c r="AH30" s="272"/>
      <c r="AI30" s="272"/>
      <c r="AJ30" s="272"/>
      <c r="AK30" s="273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8"/>
      <c r="AN31" s="158"/>
      <c r="AO31" s="158"/>
      <c r="AP31" s="158"/>
      <c r="AQ31" s="159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8"/>
      <c r="AN32" s="158"/>
      <c r="AO32" s="158"/>
      <c r="AP32" s="158"/>
      <c r="AQ32" s="159"/>
    </row>
    <row r="33" spans="2:43" ht="14.4" customHeight="1" x14ac:dyDescent="0.3">
      <c r="B33" s="247"/>
      <c r="C33" s="250"/>
      <c r="D33" s="274">
        <v>4</v>
      </c>
      <c r="E33" s="275" t="s">
        <v>319</v>
      </c>
      <c r="F33" s="276">
        <v>2</v>
      </c>
      <c r="G33" s="178" t="s">
        <v>203</v>
      </c>
      <c r="H33" s="172" t="s">
        <v>556</v>
      </c>
      <c r="I33" s="173"/>
      <c r="J33" s="173"/>
      <c r="K33" s="173"/>
      <c r="L33" s="173"/>
      <c r="M33" s="173"/>
      <c r="N33" s="173"/>
      <c r="O33" s="173"/>
      <c r="P33" s="174"/>
      <c r="Q33" s="196" t="s">
        <v>156</v>
      </c>
      <c r="R33" s="197"/>
      <c r="S33" s="197"/>
      <c r="T33" s="197"/>
      <c r="U33" s="197"/>
      <c r="V33" s="197"/>
      <c r="W33" s="198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 t="s">
        <v>560</v>
      </c>
      <c r="AN33" s="191"/>
      <c r="AO33" s="191"/>
      <c r="AP33" s="191"/>
      <c r="AQ33" s="192"/>
    </row>
    <row r="34" spans="2:43" ht="61.8" customHeight="1" thickBot="1" x14ac:dyDescent="0.35">
      <c r="B34" s="248"/>
      <c r="C34" s="251"/>
      <c r="D34" s="185"/>
      <c r="E34" s="187"/>
      <c r="F34" s="189"/>
      <c r="G34" s="179"/>
      <c r="H34" s="208"/>
      <c r="I34" s="209"/>
      <c r="J34" s="209"/>
      <c r="K34" s="209"/>
      <c r="L34" s="209"/>
      <c r="M34" s="209"/>
      <c r="N34" s="209"/>
      <c r="O34" s="209"/>
      <c r="P34" s="210"/>
      <c r="Q34" s="166"/>
      <c r="R34" s="167"/>
      <c r="S34" s="167"/>
      <c r="T34" s="167"/>
      <c r="U34" s="167"/>
      <c r="V34" s="167"/>
      <c r="W34" s="168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9.6" customHeight="1" thickBot="1" x14ac:dyDescent="0.35"/>
    <row r="36" spans="2:43" ht="14.4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v>2</v>
      </c>
      <c r="G36" s="180" t="s">
        <v>28</v>
      </c>
      <c r="H36" s="227" t="s">
        <v>207</v>
      </c>
      <c r="I36" s="228"/>
      <c r="J36" s="228"/>
      <c r="K36" s="228"/>
      <c r="L36" s="228"/>
      <c r="M36" s="228"/>
      <c r="N36" s="228"/>
      <c r="O36" s="228"/>
      <c r="P36" s="229"/>
      <c r="Q36" s="160" t="s">
        <v>552</v>
      </c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14.4" customHeight="1" x14ac:dyDescent="0.3">
      <c r="B37" s="247"/>
      <c r="C37" s="250"/>
      <c r="D37" s="184"/>
      <c r="E37" s="186"/>
      <c r="F37" s="188"/>
      <c r="G37" s="181"/>
      <c r="H37" s="217"/>
      <c r="I37" s="218"/>
      <c r="J37" s="218"/>
      <c r="K37" s="218"/>
      <c r="L37" s="218"/>
      <c r="M37" s="218"/>
      <c r="N37" s="218"/>
      <c r="O37" s="218"/>
      <c r="P37" s="219"/>
      <c r="Q37" s="163"/>
      <c r="R37" s="164"/>
      <c r="S37" s="164"/>
      <c r="T37" s="164"/>
      <c r="U37" s="164"/>
      <c r="V37" s="164"/>
      <c r="W37" s="165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14.4" customHeight="1" x14ac:dyDescent="0.3">
      <c r="B38" s="247"/>
      <c r="C38" s="250"/>
      <c r="D38" s="184">
        <v>2</v>
      </c>
      <c r="E38" s="186" t="s">
        <v>409</v>
      </c>
      <c r="F38" s="188">
        <v>2</v>
      </c>
      <c r="G38" s="181"/>
      <c r="H38" s="172" t="s">
        <v>207</v>
      </c>
      <c r="I38" s="173"/>
      <c r="J38" s="173"/>
      <c r="K38" s="173"/>
      <c r="L38" s="173"/>
      <c r="M38" s="173"/>
      <c r="N38" s="173"/>
      <c r="O38" s="173"/>
      <c r="P38" s="174"/>
      <c r="Q38" s="163"/>
      <c r="R38" s="164"/>
      <c r="S38" s="164"/>
      <c r="T38" s="164"/>
      <c r="U38" s="164"/>
      <c r="V38" s="164"/>
      <c r="W38" s="165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14.4" customHeight="1" x14ac:dyDescent="0.3">
      <c r="B39" s="247"/>
      <c r="C39" s="250"/>
      <c r="D39" s="184"/>
      <c r="E39" s="186"/>
      <c r="F39" s="188"/>
      <c r="G39" s="181"/>
      <c r="H39" s="217"/>
      <c r="I39" s="218"/>
      <c r="J39" s="218"/>
      <c r="K39" s="218"/>
      <c r="L39" s="218"/>
      <c r="M39" s="218"/>
      <c r="N39" s="218"/>
      <c r="O39" s="218"/>
      <c r="P39" s="219"/>
      <c r="Q39" s="163"/>
      <c r="R39" s="164"/>
      <c r="S39" s="164"/>
      <c r="T39" s="164"/>
      <c r="U39" s="164"/>
      <c r="V39" s="164"/>
      <c r="W39" s="165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v>2</v>
      </c>
      <c r="G40" s="181"/>
      <c r="H40" s="172" t="s">
        <v>207</v>
      </c>
      <c r="I40" s="173"/>
      <c r="J40" s="173"/>
      <c r="K40" s="173"/>
      <c r="L40" s="173"/>
      <c r="M40" s="173"/>
      <c r="N40" s="173"/>
      <c r="O40" s="173"/>
      <c r="P40" s="174"/>
      <c r="Q40" s="163"/>
      <c r="R40" s="164"/>
      <c r="S40" s="164"/>
      <c r="T40" s="164"/>
      <c r="U40" s="164"/>
      <c r="V40" s="164"/>
      <c r="W40" s="165"/>
      <c r="X40" s="222"/>
      <c r="Y40" s="220"/>
      <c r="Z40" s="220"/>
      <c r="AA40" s="220"/>
      <c r="AB40" s="220"/>
      <c r="AC40" s="220"/>
      <c r="AD40" s="221"/>
      <c r="AE40" s="222"/>
      <c r="AF40" s="220"/>
      <c r="AG40" s="220"/>
      <c r="AH40" s="220"/>
      <c r="AI40" s="220"/>
      <c r="AJ40" s="220"/>
      <c r="AK40" s="221"/>
      <c r="AL40" s="260" t="s">
        <v>249</v>
      </c>
      <c r="AM40" s="148"/>
      <c r="AN40" s="149"/>
      <c r="AO40" s="149"/>
      <c r="AP40" s="149"/>
      <c r="AQ40" s="150"/>
    </row>
    <row r="41" spans="2:43" ht="14.4" customHeight="1" x14ac:dyDescent="0.3">
      <c r="B41" s="247"/>
      <c r="C41" s="250"/>
      <c r="D41" s="184"/>
      <c r="E41" s="186"/>
      <c r="F41" s="188"/>
      <c r="G41" s="181"/>
      <c r="H41" s="217"/>
      <c r="I41" s="218"/>
      <c r="J41" s="218"/>
      <c r="K41" s="218"/>
      <c r="L41" s="218"/>
      <c r="M41" s="218"/>
      <c r="N41" s="218"/>
      <c r="O41" s="218"/>
      <c r="P41" s="219"/>
      <c r="Q41" s="163"/>
      <c r="R41" s="164"/>
      <c r="S41" s="164"/>
      <c r="T41" s="164"/>
      <c r="U41" s="164"/>
      <c r="V41" s="164"/>
      <c r="W41" s="165"/>
      <c r="X41" s="222"/>
      <c r="Y41" s="220"/>
      <c r="Z41" s="220"/>
      <c r="AA41" s="220"/>
      <c r="AB41" s="220"/>
      <c r="AC41" s="220"/>
      <c r="AD41" s="221"/>
      <c r="AE41" s="222"/>
      <c r="AF41" s="220"/>
      <c r="AG41" s="220"/>
      <c r="AH41" s="220"/>
      <c r="AI41" s="220"/>
      <c r="AJ41" s="220"/>
      <c r="AK41" s="221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v>2</v>
      </c>
      <c r="G42" s="181"/>
      <c r="H42" s="172" t="s">
        <v>208</v>
      </c>
      <c r="I42" s="173"/>
      <c r="J42" s="173"/>
      <c r="K42" s="173"/>
      <c r="L42" s="173"/>
      <c r="M42" s="173"/>
      <c r="N42" s="173"/>
      <c r="O42" s="173"/>
      <c r="P42" s="174"/>
      <c r="Q42" s="163"/>
      <c r="R42" s="164"/>
      <c r="S42" s="164"/>
      <c r="T42" s="164"/>
      <c r="U42" s="164"/>
      <c r="V42" s="164"/>
      <c r="W42" s="165"/>
      <c r="X42" s="222"/>
      <c r="Y42" s="220"/>
      <c r="Z42" s="220"/>
      <c r="AA42" s="220"/>
      <c r="AB42" s="220"/>
      <c r="AC42" s="220"/>
      <c r="AD42" s="221"/>
      <c r="AE42" s="222"/>
      <c r="AF42" s="220"/>
      <c r="AG42" s="220"/>
      <c r="AH42" s="220"/>
      <c r="AI42" s="220"/>
      <c r="AJ42" s="220"/>
      <c r="AK42" s="221"/>
      <c r="AL42" s="205" t="s">
        <v>250</v>
      </c>
      <c r="AM42" s="148"/>
      <c r="AN42" s="149"/>
      <c r="AO42" s="149"/>
      <c r="AP42" s="149"/>
      <c r="AQ42" s="150"/>
    </row>
    <row r="43" spans="2:43" ht="14.4" customHeight="1" x14ac:dyDescent="0.3">
      <c r="B43" s="247"/>
      <c r="C43" s="250"/>
      <c r="D43" s="184"/>
      <c r="E43" s="186"/>
      <c r="F43" s="188"/>
      <c r="G43" s="181"/>
      <c r="H43" s="217"/>
      <c r="I43" s="218"/>
      <c r="J43" s="218"/>
      <c r="K43" s="218"/>
      <c r="L43" s="218"/>
      <c r="M43" s="218"/>
      <c r="N43" s="218"/>
      <c r="O43" s="218"/>
      <c r="P43" s="219"/>
      <c r="Q43" s="163"/>
      <c r="R43" s="164"/>
      <c r="S43" s="164"/>
      <c r="T43" s="164"/>
      <c r="U43" s="164"/>
      <c r="V43" s="164"/>
      <c r="W43" s="165"/>
      <c r="X43" s="222"/>
      <c r="Y43" s="220"/>
      <c r="Z43" s="220"/>
      <c r="AA43" s="220"/>
      <c r="AB43" s="220"/>
      <c r="AC43" s="220"/>
      <c r="AD43" s="221"/>
      <c r="AE43" s="222"/>
      <c r="AF43" s="220"/>
      <c r="AG43" s="220"/>
      <c r="AH43" s="220"/>
      <c r="AI43" s="220"/>
      <c r="AJ43" s="220"/>
      <c r="AK43" s="221"/>
      <c r="AL43" s="205"/>
      <c r="AM43" s="148"/>
      <c r="AN43" s="149"/>
      <c r="AO43" s="149"/>
      <c r="AP43" s="149"/>
      <c r="AQ43" s="150"/>
    </row>
    <row r="44" spans="2:43" ht="14.4" customHeight="1" x14ac:dyDescent="0.3">
      <c r="B44" s="247"/>
      <c r="C44" s="250"/>
      <c r="D44" s="184">
        <v>5</v>
      </c>
      <c r="E44" s="186" t="s">
        <v>412</v>
      </c>
      <c r="F44" s="188">
        <v>2</v>
      </c>
      <c r="G44" s="181"/>
      <c r="H44" s="172" t="s">
        <v>208</v>
      </c>
      <c r="I44" s="173"/>
      <c r="J44" s="173"/>
      <c r="K44" s="173"/>
      <c r="L44" s="173"/>
      <c r="M44" s="173"/>
      <c r="N44" s="173"/>
      <c r="O44" s="173"/>
      <c r="P44" s="174"/>
      <c r="Q44" s="163"/>
      <c r="R44" s="164"/>
      <c r="S44" s="164"/>
      <c r="T44" s="164"/>
      <c r="U44" s="164"/>
      <c r="V44" s="164"/>
      <c r="W44" s="165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15" customHeight="1" thickBot="1" x14ac:dyDescent="0.35">
      <c r="B45" s="248"/>
      <c r="C45" s="251"/>
      <c r="D45" s="185"/>
      <c r="E45" s="187"/>
      <c r="F45" s="189"/>
      <c r="G45" s="179"/>
      <c r="H45" s="208"/>
      <c r="I45" s="209"/>
      <c r="J45" s="209"/>
      <c r="K45" s="209"/>
      <c r="L45" s="209"/>
      <c r="M45" s="209"/>
      <c r="N45" s="209"/>
      <c r="O45" s="209"/>
      <c r="P45" s="210"/>
      <c r="Q45" s="166"/>
      <c r="R45" s="167"/>
      <c r="S45" s="167"/>
      <c r="T45" s="167"/>
      <c r="U45" s="167"/>
      <c r="V45" s="167"/>
      <c r="W45" s="168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8.4" customHeight="1" thickBot="1" x14ac:dyDescent="0.35"/>
    <row r="47" spans="2:43" ht="14.4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v>2</v>
      </c>
      <c r="G47" s="180" t="s">
        <v>28</v>
      </c>
      <c r="H47" s="227" t="s">
        <v>209</v>
      </c>
      <c r="I47" s="228"/>
      <c r="J47" s="228"/>
      <c r="K47" s="228"/>
      <c r="L47" s="228"/>
      <c r="M47" s="228"/>
      <c r="N47" s="228"/>
      <c r="O47" s="228"/>
      <c r="P47" s="229"/>
      <c r="Q47" s="160" t="s">
        <v>155</v>
      </c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25.8" customHeight="1" x14ac:dyDescent="0.3">
      <c r="B48" s="247"/>
      <c r="C48" s="250"/>
      <c r="D48" s="184"/>
      <c r="E48" s="186"/>
      <c r="F48" s="188"/>
      <c r="G48" s="181"/>
      <c r="H48" s="217"/>
      <c r="I48" s="218"/>
      <c r="J48" s="218"/>
      <c r="K48" s="218"/>
      <c r="L48" s="218"/>
      <c r="M48" s="218"/>
      <c r="N48" s="218"/>
      <c r="O48" s="218"/>
      <c r="P48" s="219"/>
      <c r="Q48" s="163"/>
      <c r="R48" s="164"/>
      <c r="S48" s="164"/>
      <c r="T48" s="164"/>
      <c r="U48" s="164"/>
      <c r="V48" s="164"/>
      <c r="W48" s="165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14.4" customHeight="1" x14ac:dyDescent="0.3">
      <c r="B49" s="247"/>
      <c r="C49" s="250"/>
      <c r="D49" s="184">
        <v>2</v>
      </c>
      <c r="E49" s="186" t="s">
        <v>413</v>
      </c>
      <c r="F49" s="188">
        <v>2</v>
      </c>
      <c r="G49" s="181"/>
      <c r="H49" s="172" t="s">
        <v>209</v>
      </c>
      <c r="I49" s="173"/>
      <c r="J49" s="173"/>
      <c r="K49" s="173"/>
      <c r="L49" s="173"/>
      <c r="M49" s="173"/>
      <c r="N49" s="173"/>
      <c r="O49" s="173"/>
      <c r="P49" s="174"/>
      <c r="Q49" s="163"/>
      <c r="R49" s="164"/>
      <c r="S49" s="164"/>
      <c r="T49" s="164"/>
      <c r="U49" s="164"/>
      <c r="V49" s="164"/>
      <c r="W49" s="165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23.4" customHeight="1" x14ac:dyDescent="0.3">
      <c r="B50" s="247"/>
      <c r="C50" s="250"/>
      <c r="D50" s="184"/>
      <c r="E50" s="186"/>
      <c r="F50" s="188"/>
      <c r="G50" s="181"/>
      <c r="H50" s="217"/>
      <c r="I50" s="218"/>
      <c r="J50" s="218"/>
      <c r="K50" s="218"/>
      <c r="L50" s="218"/>
      <c r="M50" s="218"/>
      <c r="N50" s="218"/>
      <c r="O50" s="218"/>
      <c r="P50" s="219"/>
      <c r="Q50" s="163"/>
      <c r="R50" s="164"/>
      <c r="S50" s="164"/>
      <c r="T50" s="164"/>
      <c r="U50" s="164"/>
      <c r="V50" s="164"/>
      <c r="W50" s="165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28.2" customHeight="1" x14ac:dyDescent="0.3">
      <c r="B51" s="247"/>
      <c r="C51" s="250"/>
      <c r="D51" s="184">
        <v>3</v>
      </c>
      <c r="E51" s="186" t="s">
        <v>42</v>
      </c>
      <c r="F51" s="188">
        <v>2</v>
      </c>
      <c r="G51" s="181"/>
      <c r="H51" s="172" t="s">
        <v>209</v>
      </c>
      <c r="I51" s="173"/>
      <c r="J51" s="173"/>
      <c r="K51" s="173"/>
      <c r="L51" s="173"/>
      <c r="M51" s="173"/>
      <c r="N51" s="173"/>
      <c r="O51" s="173"/>
      <c r="P51" s="174"/>
      <c r="Q51" s="163"/>
      <c r="R51" s="164"/>
      <c r="S51" s="164"/>
      <c r="T51" s="164"/>
      <c r="U51" s="164"/>
      <c r="V51" s="164"/>
      <c r="W51" s="165"/>
      <c r="X51" s="222"/>
      <c r="Y51" s="220"/>
      <c r="Z51" s="220"/>
      <c r="AA51" s="220"/>
      <c r="AB51" s="220"/>
      <c r="AC51" s="220"/>
      <c r="AD51" s="221"/>
      <c r="AE51" s="222"/>
      <c r="AF51" s="220"/>
      <c r="AG51" s="220"/>
      <c r="AH51" s="220"/>
      <c r="AI51" s="220"/>
      <c r="AJ51" s="220"/>
      <c r="AK51" s="221"/>
      <c r="AL51" s="205" t="s">
        <v>254</v>
      </c>
      <c r="AM51" s="310" t="s">
        <v>496</v>
      </c>
      <c r="AN51" s="311"/>
      <c r="AO51" s="311"/>
      <c r="AP51" s="311"/>
      <c r="AQ51" s="312"/>
    </row>
    <row r="52" spans="2:43" ht="21.6" customHeight="1" thickBot="1" x14ac:dyDescent="0.35">
      <c r="B52" s="248"/>
      <c r="C52" s="251"/>
      <c r="D52" s="185"/>
      <c r="E52" s="187"/>
      <c r="F52" s="189"/>
      <c r="G52" s="179"/>
      <c r="H52" s="208"/>
      <c r="I52" s="209"/>
      <c r="J52" s="209"/>
      <c r="K52" s="209"/>
      <c r="L52" s="209"/>
      <c r="M52" s="209"/>
      <c r="N52" s="209"/>
      <c r="O52" s="209"/>
      <c r="P52" s="210"/>
      <c r="Q52" s="166"/>
      <c r="R52" s="167"/>
      <c r="S52" s="167"/>
      <c r="T52" s="167"/>
      <c r="U52" s="167"/>
      <c r="V52" s="167"/>
      <c r="W52" s="168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313"/>
      <c r="AN52" s="314"/>
      <c r="AO52" s="314"/>
      <c r="AP52" s="314"/>
      <c r="AQ52" s="315"/>
    </row>
    <row r="53" spans="2:43" ht="24.6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4.8" customHeight="1" thickBot="1" x14ac:dyDescent="0.35"/>
    <row r="55" spans="2:43" ht="14.4" customHeight="1" x14ac:dyDescent="0.3">
      <c r="B55" s="246" t="s">
        <v>12</v>
      </c>
      <c r="C55" s="249"/>
      <c r="D55" s="257">
        <v>2</v>
      </c>
      <c r="E55" s="258" t="s">
        <v>415</v>
      </c>
      <c r="F55" s="259">
        <v>2</v>
      </c>
      <c r="G55" s="180" t="s">
        <v>210</v>
      </c>
      <c r="H55" s="227" t="s">
        <v>557</v>
      </c>
      <c r="I55" s="228"/>
      <c r="J55" s="228"/>
      <c r="K55" s="228"/>
      <c r="L55" s="228"/>
      <c r="M55" s="228"/>
      <c r="N55" s="228"/>
      <c r="O55" s="228"/>
      <c r="P55" s="229"/>
      <c r="Q55" s="160" t="s">
        <v>51</v>
      </c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33.6" customHeight="1" x14ac:dyDescent="0.3">
      <c r="B56" s="247"/>
      <c r="C56" s="250"/>
      <c r="D56" s="184"/>
      <c r="E56" s="186"/>
      <c r="F56" s="188"/>
      <c r="G56" s="181"/>
      <c r="H56" s="217"/>
      <c r="I56" s="218"/>
      <c r="J56" s="218"/>
      <c r="K56" s="218"/>
      <c r="L56" s="218"/>
      <c r="M56" s="218"/>
      <c r="N56" s="218"/>
      <c r="O56" s="218"/>
      <c r="P56" s="219"/>
      <c r="Q56" s="163"/>
      <c r="R56" s="164"/>
      <c r="S56" s="164"/>
      <c r="T56" s="164"/>
      <c r="U56" s="164"/>
      <c r="V56" s="164"/>
      <c r="W56" s="165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14.4" customHeight="1" x14ac:dyDescent="0.3">
      <c r="B57" s="247"/>
      <c r="C57" s="250"/>
      <c r="D57" s="184">
        <v>3</v>
      </c>
      <c r="E57" s="186" t="s">
        <v>320</v>
      </c>
      <c r="F57" s="188">
        <v>2</v>
      </c>
      <c r="G57" s="181"/>
      <c r="H57" s="172" t="s">
        <v>557</v>
      </c>
      <c r="I57" s="173"/>
      <c r="J57" s="173"/>
      <c r="K57" s="173"/>
      <c r="L57" s="173"/>
      <c r="M57" s="173"/>
      <c r="N57" s="173"/>
      <c r="O57" s="173"/>
      <c r="P57" s="174"/>
      <c r="Q57" s="163"/>
      <c r="R57" s="164"/>
      <c r="S57" s="164"/>
      <c r="T57" s="164"/>
      <c r="U57" s="164"/>
      <c r="V57" s="164"/>
      <c r="W57" s="165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34.200000000000003" customHeight="1" x14ac:dyDescent="0.3">
      <c r="B58" s="247"/>
      <c r="C58" s="250"/>
      <c r="D58" s="184"/>
      <c r="E58" s="186"/>
      <c r="F58" s="188"/>
      <c r="G58" s="181"/>
      <c r="H58" s="217"/>
      <c r="I58" s="218"/>
      <c r="J58" s="218"/>
      <c r="K58" s="218"/>
      <c r="L58" s="218"/>
      <c r="M58" s="218"/>
      <c r="N58" s="218"/>
      <c r="O58" s="218"/>
      <c r="P58" s="219"/>
      <c r="Q58" s="163"/>
      <c r="R58" s="164"/>
      <c r="S58" s="164"/>
      <c r="T58" s="164"/>
      <c r="U58" s="164"/>
      <c r="V58" s="164"/>
      <c r="W58" s="165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14.4" customHeight="1" x14ac:dyDescent="0.3">
      <c r="B59" s="247"/>
      <c r="C59" s="250"/>
      <c r="D59" s="184">
        <v>4</v>
      </c>
      <c r="E59" s="186" t="s">
        <v>54</v>
      </c>
      <c r="F59" s="188">
        <v>2</v>
      </c>
      <c r="G59" s="181"/>
      <c r="H59" s="172" t="s">
        <v>557</v>
      </c>
      <c r="I59" s="173"/>
      <c r="J59" s="173"/>
      <c r="K59" s="173"/>
      <c r="L59" s="173"/>
      <c r="M59" s="173"/>
      <c r="N59" s="173"/>
      <c r="O59" s="173"/>
      <c r="P59" s="174"/>
      <c r="Q59" s="163"/>
      <c r="R59" s="164"/>
      <c r="S59" s="164"/>
      <c r="T59" s="164"/>
      <c r="U59" s="164"/>
      <c r="V59" s="164"/>
      <c r="W59" s="165"/>
      <c r="X59" s="222"/>
      <c r="Y59" s="220"/>
      <c r="Z59" s="220"/>
      <c r="AA59" s="220"/>
      <c r="AB59" s="220"/>
      <c r="AC59" s="220"/>
      <c r="AD59" s="221"/>
      <c r="AE59" s="222"/>
      <c r="AF59" s="220"/>
      <c r="AG59" s="220"/>
      <c r="AH59" s="220"/>
      <c r="AI59" s="220"/>
      <c r="AJ59" s="220"/>
      <c r="AK59" s="221"/>
      <c r="AL59" s="205" t="s">
        <v>257</v>
      </c>
      <c r="AM59" s="310" t="s">
        <v>559</v>
      </c>
      <c r="AN59" s="311"/>
      <c r="AO59" s="311"/>
      <c r="AP59" s="311"/>
      <c r="AQ59" s="312"/>
    </row>
    <row r="60" spans="2:43" ht="30" customHeight="1" thickBot="1" x14ac:dyDescent="0.35">
      <c r="B60" s="248"/>
      <c r="C60" s="251"/>
      <c r="D60" s="185"/>
      <c r="E60" s="187"/>
      <c r="F60" s="189"/>
      <c r="G60" s="179"/>
      <c r="H60" s="208"/>
      <c r="I60" s="209"/>
      <c r="J60" s="209"/>
      <c r="K60" s="209"/>
      <c r="L60" s="209"/>
      <c r="M60" s="209"/>
      <c r="N60" s="209"/>
      <c r="O60" s="209"/>
      <c r="P60" s="210"/>
      <c r="Q60" s="166"/>
      <c r="R60" s="167"/>
      <c r="S60" s="167"/>
      <c r="T60" s="167"/>
      <c r="U60" s="167"/>
      <c r="V60" s="167"/>
      <c r="W60" s="168"/>
      <c r="X60" s="252"/>
      <c r="Y60" s="253"/>
      <c r="Z60" s="253"/>
      <c r="AA60" s="253"/>
      <c r="AB60" s="253"/>
      <c r="AC60" s="253"/>
      <c r="AD60" s="254"/>
      <c r="AE60" s="252"/>
      <c r="AF60" s="253"/>
      <c r="AG60" s="253"/>
      <c r="AH60" s="253"/>
      <c r="AI60" s="253"/>
      <c r="AJ60" s="253"/>
      <c r="AK60" s="254"/>
      <c r="AL60" s="207"/>
      <c r="AM60" s="313"/>
      <c r="AN60" s="314"/>
      <c r="AO60" s="314"/>
      <c r="AP60" s="314"/>
      <c r="AQ60" s="315"/>
    </row>
    <row r="61" spans="2:43" ht="9.6" customHeight="1" thickBot="1" x14ac:dyDescent="0.35"/>
    <row r="62" spans="2:43" ht="14.4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v>2</v>
      </c>
      <c r="G62" s="180" t="s">
        <v>210</v>
      </c>
      <c r="H62" s="227" t="s">
        <v>557</v>
      </c>
      <c r="I62" s="228"/>
      <c r="J62" s="228"/>
      <c r="K62" s="228"/>
      <c r="L62" s="228"/>
      <c r="M62" s="228"/>
      <c r="N62" s="228"/>
      <c r="O62" s="228"/>
      <c r="P62" s="229"/>
      <c r="Q62" s="160" t="s">
        <v>345</v>
      </c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14.4" customHeight="1" x14ac:dyDescent="0.3">
      <c r="B63" s="247"/>
      <c r="C63" s="250"/>
      <c r="D63" s="184"/>
      <c r="E63" s="186"/>
      <c r="F63" s="188"/>
      <c r="G63" s="181"/>
      <c r="H63" s="217"/>
      <c r="I63" s="218"/>
      <c r="J63" s="218"/>
      <c r="K63" s="218"/>
      <c r="L63" s="218"/>
      <c r="M63" s="218"/>
      <c r="N63" s="218"/>
      <c r="O63" s="218"/>
      <c r="P63" s="219"/>
      <c r="Q63" s="163"/>
      <c r="R63" s="164"/>
      <c r="S63" s="164"/>
      <c r="T63" s="164"/>
      <c r="U63" s="164"/>
      <c r="V63" s="164"/>
      <c r="W63" s="165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14.4" customHeight="1" x14ac:dyDescent="0.3">
      <c r="B64" s="247"/>
      <c r="C64" s="250"/>
      <c r="D64" s="184">
        <v>2</v>
      </c>
      <c r="E64" s="186" t="s">
        <v>318</v>
      </c>
      <c r="F64" s="188">
        <v>2</v>
      </c>
      <c r="G64" s="181"/>
      <c r="H64" s="172" t="s">
        <v>212</v>
      </c>
      <c r="I64" s="173"/>
      <c r="J64" s="173"/>
      <c r="K64" s="173"/>
      <c r="L64" s="173"/>
      <c r="M64" s="173"/>
      <c r="N64" s="173"/>
      <c r="O64" s="173"/>
      <c r="P64" s="174"/>
      <c r="Q64" s="163"/>
      <c r="R64" s="164"/>
      <c r="S64" s="164"/>
      <c r="T64" s="164"/>
      <c r="U64" s="164"/>
      <c r="V64" s="164"/>
      <c r="W64" s="165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14.4" customHeight="1" x14ac:dyDescent="0.3">
      <c r="B65" s="247"/>
      <c r="C65" s="250"/>
      <c r="D65" s="184"/>
      <c r="E65" s="186"/>
      <c r="F65" s="188"/>
      <c r="G65" s="181"/>
      <c r="H65" s="217"/>
      <c r="I65" s="218"/>
      <c r="J65" s="218"/>
      <c r="K65" s="218"/>
      <c r="L65" s="218"/>
      <c r="M65" s="218"/>
      <c r="N65" s="218"/>
      <c r="O65" s="218"/>
      <c r="P65" s="219"/>
      <c r="Q65" s="163"/>
      <c r="R65" s="164"/>
      <c r="S65" s="164"/>
      <c r="T65" s="164"/>
      <c r="U65" s="164"/>
      <c r="V65" s="164"/>
      <c r="W65" s="165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14.4" customHeight="1" x14ac:dyDescent="0.3">
      <c r="B66" s="247"/>
      <c r="C66" s="250"/>
      <c r="D66" s="184">
        <v>3</v>
      </c>
      <c r="E66" s="186" t="s">
        <v>5</v>
      </c>
      <c r="F66" s="188">
        <v>2</v>
      </c>
      <c r="G66" s="181"/>
      <c r="H66" s="172" t="s">
        <v>212</v>
      </c>
      <c r="I66" s="173"/>
      <c r="J66" s="173"/>
      <c r="K66" s="173"/>
      <c r="L66" s="173"/>
      <c r="M66" s="173"/>
      <c r="N66" s="173"/>
      <c r="O66" s="173"/>
      <c r="P66" s="174"/>
      <c r="Q66" s="163"/>
      <c r="R66" s="164"/>
      <c r="S66" s="164"/>
      <c r="T66" s="164"/>
      <c r="U66" s="164"/>
      <c r="V66" s="164"/>
      <c r="W66" s="165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51" t="s">
        <v>498</v>
      </c>
      <c r="AN66" s="152"/>
      <c r="AO66" s="152"/>
      <c r="AP66" s="152"/>
      <c r="AQ66" s="153"/>
    </row>
    <row r="67" spans="2:43" ht="15.6" customHeight="1" x14ac:dyDescent="0.3">
      <c r="B67" s="247"/>
      <c r="C67" s="250"/>
      <c r="D67" s="184"/>
      <c r="E67" s="186"/>
      <c r="F67" s="188"/>
      <c r="G67" s="181"/>
      <c r="H67" s="217"/>
      <c r="I67" s="218"/>
      <c r="J67" s="218"/>
      <c r="K67" s="218"/>
      <c r="L67" s="218"/>
      <c r="M67" s="218"/>
      <c r="N67" s="218"/>
      <c r="O67" s="218"/>
      <c r="P67" s="219"/>
      <c r="Q67" s="163"/>
      <c r="R67" s="164"/>
      <c r="S67" s="164"/>
      <c r="T67" s="164"/>
      <c r="U67" s="164"/>
      <c r="V67" s="164"/>
      <c r="W67" s="165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51"/>
      <c r="AN67" s="152"/>
      <c r="AO67" s="152"/>
      <c r="AP67" s="152"/>
      <c r="AQ67" s="153"/>
    </row>
    <row r="68" spans="2:43" ht="14.4" customHeight="1" x14ac:dyDescent="0.3">
      <c r="B68" s="247"/>
      <c r="C68" s="250"/>
      <c r="D68" s="184">
        <v>4</v>
      </c>
      <c r="E68" s="186" t="s">
        <v>417</v>
      </c>
      <c r="F68" s="188">
        <v>2</v>
      </c>
      <c r="G68" s="181"/>
      <c r="H68" s="172" t="s">
        <v>212</v>
      </c>
      <c r="I68" s="173"/>
      <c r="J68" s="173"/>
      <c r="K68" s="173"/>
      <c r="L68" s="173"/>
      <c r="M68" s="173"/>
      <c r="N68" s="173"/>
      <c r="O68" s="173"/>
      <c r="P68" s="174"/>
      <c r="Q68" s="163"/>
      <c r="R68" s="164"/>
      <c r="S68" s="164"/>
      <c r="T68" s="164"/>
      <c r="U68" s="164"/>
      <c r="V68" s="164"/>
      <c r="W68" s="165"/>
      <c r="X68" s="222"/>
      <c r="Y68" s="220"/>
      <c r="Z68" s="220"/>
      <c r="AA68" s="220"/>
      <c r="AB68" s="220"/>
      <c r="AC68" s="220"/>
      <c r="AD68" s="221"/>
      <c r="AE68" s="222"/>
      <c r="AF68" s="220"/>
      <c r="AG68" s="220"/>
      <c r="AH68" s="220"/>
      <c r="AI68" s="220"/>
      <c r="AJ68" s="220"/>
      <c r="AK68" s="221"/>
      <c r="AL68" s="205" t="s">
        <v>261</v>
      </c>
      <c r="AM68" s="151"/>
      <c r="AN68" s="152"/>
      <c r="AO68" s="152"/>
      <c r="AP68" s="152"/>
      <c r="AQ68" s="153"/>
    </row>
    <row r="69" spans="2:43" ht="14.4" customHeight="1" x14ac:dyDescent="0.3">
      <c r="B69" s="247"/>
      <c r="C69" s="250"/>
      <c r="D69" s="184"/>
      <c r="E69" s="186"/>
      <c r="F69" s="188"/>
      <c r="G69" s="181"/>
      <c r="H69" s="217"/>
      <c r="I69" s="218"/>
      <c r="J69" s="218"/>
      <c r="K69" s="218"/>
      <c r="L69" s="218"/>
      <c r="M69" s="218"/>
      <c r="N69" s="218"/>
      <c r="O69" s="218"/>
      <c r="P69" s="219"/>
      <c r="Q69" s="169"/>
      <c r="R69" s="170"/>
      <c r="S69" s="170"/>
      <c r="T69" s="170"/>
      <c r="U69" s="170"/>
      <c r="V69" s="170"/>
      <c r="W69" s="171"/>
      <c r="X69" s="222"/>
      <c r="Y69" s="220"/>
      <c r="Z69" s="220"/>
      <c r="AA69" s="220"/>
      <c r="AB69" s="220"/>
      <c r="AC69" s="220"/>
      <c r="AD69" s="221"/>
      <c r="AE69" s="222"/>
      <c r="AF69" s="220"/>
      <c r="AG69" s="220"/>
      <c r="AH69" s="220"/>
      <c r="AI69" s="220"/>
      <c r="AJ69" s="220"/>
      <c r="AK69" s="221"/>
      <c r="AL69" s="205"/>
      <c r="AM69" s="151"/>
      <c r="AN69" s="152"/>
      <c r="AO69" s="152"/>
      <c r="AP69" s="152"/>
      <c r="AQ69" s="153"/>
    </row>
    <row r="70" spans="2:43" ht="14.4" customHeight="1" x14ac:dyDescent="0.3">
      <c r="B70" s="247"/>
      <c r="C70" s="250"/>
      <c r="D70" s="184">
        <v>5</v>
      </c>
      <c r="E70" s="186" t="s">
        <v>55</v>
      </c>
      <c r="F70" s="188">
        <v>2</v>
      </c>
      <c r="G70" s="181"/>
      <c r="H70" s="172" t="s">
        <v>213</v>
      </c>
      <c r="I70" s="173"/>
      <c r="J70" s="173"/>
      <c r="K70" s="173"/>
      <c r="L70" s="173"/>
      <c r="M70" s="173"/>
      <c r="N70" s="173"/>
      <c r="O70" s="173"/>
      <c r="P70" s="174"/>
      <c r="Q70" s="196" t="s">
        <v>211</v>
      </c>
      <c r="R70" s="197"/>
      <c r="S70" s="197"/>
      <c r="T70" s="197"/>
      <c r="U70" s="197"/>
      <c r="V70" s="197"/>
      <c r="W70" s="198"/>
      <c r="X70" s="222"/>
      <c r="Y70" s="220"/>
      <c r="Z70" s="220"/>
      <c r="AA70" s="220"/>
      <c r="AB70" s="220"/>
      <c r="AC70" s="220"/>
      <c r="AD70" s="221"/>
      <c r="AE70" s="222"/>
      <c r="AF70" s="220"/>
      <c r="AG70" s="220"/>
      <c r="AH70" s="220"/>
      <c r="AI70" s="220"/>
      <c r="AJ70" s="220"/>
      <c r="AK70" s="221"/>
      <c r="AL70" s="205" t="s">
        <v>262</v>
      </c>
      <c r="AM70" s="190" t="s">
        <v>446</v>
      </c>
      <c r="AN70" s="191"/>
      <c r="AO70" s="191"/>
      <c r="AP70" s="191"/>
      <c r="AQ70" s="192"/>
    </row>
    <row r="71" spans="2:43" ht="18" customHeight="1" thickBot="1" x14ac:dyDescent="0.35">
      <c r="B71" s="248"/>
      <c r="C71" s="251"/>
      <c r="D71" s="185"/>
      <c r="E71" s="187"/>
      <c r="F71" s="189"/>
      <c r="G71" s="179"/>
      <c r="H71" s="208"/>
      <c r="I71" s="209"/>
      <c r="J71" s="209"/>
      <c r="K71" s="209"/>
      <c r="L71" s="209"/>
      <c r="M71" s="209"/>
      <c r="N71" s="209"/>
      <c r="O71" s="209"/>
      <c r="P71" s="210"/>
      <c r="Q71" s="166"/>
      <c r="R71" s="167"/>
      <c r="S71" s="167"/>
      <c r="T71" s="167"/>
      <c r="U71" s="167"/>
      <c r="V71" s="167"/>
      <c r="W71" s="168"/>
      <c r="X71" s="252"/>
      <c r="Y71" s="253"/>
      <c r="Z71" s="253"/>
      <c r="AA71" s="253"/>
      <c r="AB71" s="253"/>
      <c r="AC71" s="253"/>
      <c r="AD71" s="254"/>
      <c r="AE71" s="252"/>
      <c r="AF71" s="253"/>
      <c r="AG71" s="253"/>
      <c r="AH71" s="253"/>
      <c r="AI71" s="253"/>
      <c r="AJ71" s="253"/>
      <c r="AK71" s="254"/>
      <c r="AL71" s="207"/>
      <c r="AM71" s="193"/>
      <c r="AN71" s="194"/>
      <c r="AO71" s="194"/>
      <c r="AP71" s="194"/>
      <c r="AQ71" s="195"/>
    </row>
    <row r="72" spans="2:43" ht="9" customHeight="1" x14ac:dyDescent="0.3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6.6" customHeight="1" thickBot="1" x14ac:dyDescent="0.35"/>
    <row r="74" spans="2:43" ht="34.799999999999997" customHeight="1" x14ac:dyDescent="0.3">
      <c r="B74" s="246" t="s">
        <v>8</v>
      </c>
      <c r="C74" s="249"/>
      <c r="D74" s="257">
        <v>1</v>
      </c>
      <c r="E74" s="258" t="s">
        <v>30</v>
      </c>
      <c r="F74" s="259">
        <v>2</v>
      </c>
      <c r="G74" s="329" t="s">
        <v>210</v>
      </c>
      <c r="H74" s="227" t="s">
        <v>214</v>
      </c>
      <c r="I74" s="228"/>
      <c r="J74" s="228"/>
      <c r="K74" s="228"/>
      <c r="L74" s="228"/>
      <c r="M74" s="228"/>
      <c r="N74" s="228"/>
      <c r="O74" s="228"/>
      <c r="P74" s="229"/>
      <c r="Q74" s="160" t="s">
        <v>211</v>
      </c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326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54" customHeight="1" x14ac:dyDescent="0.3">
      <c r="B75" s="247"/>
      <c r="C75" s="250"/>
      <c r="D75" s="268"/>
      <c r="E75" s="269"/>
      <c r="F75" s="270"/>
      <c r="G75" s="330"/>
      <c r="H75" s="217"/>
      <c r="I75" s="218"/>
      <c r="J75" s="218"/>
      <c r="K75" s="218"/>
      <c r="L75" s="218"/>
      <c r="M75" s="218"/>
      <c r="N75" s="218"/>
      <c r="O75" s="218"/>
      <c r="P75" s="219"/>
      <c r="Q75" s="169"/>
      <c r="R75" s="170"/>
      <c r="S75" s="170"/>
      <c r="T75" s="170"/>
      <c r="U75" s="170"/>
      <c r="V75" s="170"/>
      <c r="W75" s="171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309"/>
      <c r="AN76" s="158"/>
      <c r="AO76" s="158"/>
      <c r="AP76" s="158"/>
      <c r="AQ76" s="159"/>
    </row>
    <row r="77" spans="2:43" ht="14.4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309"/>
      <c r="AN77" s="158"/>
      <c r="AO77" s="158"/>
      <c r="AP77" s="158"/>
      <c r="AQ77" s="159"/>
    </row>
    <row r="78" spans="2:43" ht="14.4" customHeight="1" x14ac:dyDescent="0.3">
      <c r="B78" s="247"/>
      <c r="C78" s="250"/>
      <c r="D78" s="274">
        <v>3</v>
      </c>
      <c r="E78" s="275" t="s">
        <v>31</v>
      </c>
      <c r="F78" s="276">
        <v>2</v>
      </c>
      <c r="G78" s="331" t="s">
        <v>210</v>
      </c>
      <c r="H78" s="172" t="s">
        <v>213</v>
      </c>
      <c r="I78" s="173"/>
      <c r="J78" s="173"/>
      <c r="K78" s="173"/>
      <c r="L78" s="173"/>
      <c r="M78" s="173"/>
      <c r="N78" s="173"/>
      <c r="O78" s="173"/>
      <c r="P78" s="174"/>
      <c r="Q78" s="196" t="s">
        <v>553</v>
      </c>
      <c r="R78" s="197"/>
      <c r="S78" s="197"/>
      <c r="T78" s="197"/>
      <c r="U78" s="197"/>
      <c r="V78" s="197"/>
      <c r="W78" s="198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190" t="s">
        <v>21</v>
      </c>
      <c r="AN78" s="191"/>
      <c r="AO78" s="191"/>
      <c r="AP78" s="191"/>
      <c r="AQ78" s="192"/>
    </row>
    <row r="79" spans="2:43" ht="40.200000000000003" customHeight="1" x14ac:dyDescent="0.3">
      <c r="B79" s="247"/>
      <c r="C79" s="250"/>
      <c r="D79" s="184"/>
      <c r="E79" s="186"/>
      <c r="F79" s="188"/>
      <c r="G79" s="332"/>
      <c r="H79" s="217"/>
      <c r="I79" s="218"/>
      <c r="J79" s="218"/>
      <c r="K79" s="218"/>
      <c r="L79" s="218"/>
      <c r="M79" s="218"/>
      <c r="N79" s="218"/>
      <c r="O79" s="218"/>
      <c r="P79" s="219"/>
      <c r="Q79" s="163"/>
      <c r="R79" s="164"/>
      <c r="S79" s="164"/>
      <c r="T79" s="164"/>
      <c r="U79" s="164"/>
      <c r="V79" s="164"/>
      <c r="W79" s="165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90"/>
      <c r="AN79" s="191"/>
      <c r="AO79" s="191"/>
      <c r="AP79" s="191"/>
      <c r="AQ79" s="192"/>
    </row>
    <row r="80" spans="2:43" ht="14.4" customHeight="1" x14ac:dyDescent="0.3">
      <c r="B80" s="247"/>
      <c r="C80" s="250"/>
      <c r="D80" s="184">
        <v>4</v>
      </c>
      <c r="E80" s="186" t="s">
        <v>407</v>
      </c>
      <c r="F80" s="188">
        <v>2</v>
      </c>
      <c r="G80" s="332"/>
      <c r="H80" s="172" t="s">
        <v>558</v>
      </c>
      <c r="I80" s="173"/>
      <c r="J80" s="173"/>
      <c r="K80" s="173"/>
      <c r="L80" s="173"/>
      <c r="M80" s="173"/>
      <c r="N80" s="173"/>
      <c r="O80" s="173"/>
      <c r="P80" s="174"/>
      <c r="Q80" s="163"/>
      <c r="R80" s="164"/>
      <c r="S80" s="164"/>
      <c r="T80" s="164"/>
      <c r="U80" s="164"/>
      <c r="V80" s="164"/>
      <c r="W80" s="165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/>
      <c r="AN80" s="191"/>
      <c r="AO80" s="191"/>
      <c r="AP80" s="191"/>
      <c r="AQ80" s="192"/>
    </row>
    <row r="81" spans="2:43" ht="39.6" customHeight="1" thickBot="1" x14ac:dyDescent="0.35">
      <c r="B81" s="248"/>
      <c r="C81" s="251"/>
      <c r="D81" s="185"/>
      <c r="E81" s="187"/>
      <c r="F81" s="189"/>
      <c r="G81" s="333"/>
      <c r="H81" s="208"/>
      <c r="I81" s="209"/>
      <c r="J81" s="209"/>
      <c r="K81" s="209"/>
      <c r="L81" s="209"/>
      <c r="M81" s="209"/>
      <c r="N81" s="209"/>
      <c r="O81" s="209"/>
      <c r="P81" s="210"/>
      <c r="Q81" s="166"/>
      <c r="R81" s="167"/>
      <c r="S81" s="167"/>
      <c r="T81" s="167"/>
      <c r="U81" s="167"/>
      <c r="V81" s="167"/>
      <c r="W81" s="168"/>
      <c r="X81" s="252"/>
      <c r="Y81" s="253"/>
      <c r="Z81" s="253"/>
      <c r="AA81" s="253"/>
      <c r="AB81" s="253"/>
      <c r="AC81" s="253"/>
      <c r="AD81" s="254"/>
      <c r="AE81" s="252"/>
      <c r="AF81" s="253"/>
      <c r="AG81" s="253"/>
      <c r="AH81" s="253"/>
      <c r="AI81" s="253"/>
      <c r="AJ81" s="253"/>
      <c r="AK81" s="254"/>
      <c r="AL81" s="207"/>
      <c r="AM81" s="193"/>
      <c r="AN81" s="194"/>
      <c r="AO81" s="194"/>
      <c r="AP81" s="194"/>
      <c r="AQ81" s="195"/>
    </row>
    <row r="82" spans="2:43" ht="24.6" customHeight="1" thickBot="1" x14ac:dyDescent="0.35"/>
    <row r="83" spans="2:43" ht="14.4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v>2</v>
      </c>
      <c r="G83" s="329" t="s">
        <v>210</v>
      </c>
      <c r="H83" s="227" t="s">
        <v>215</v>
      </c>
      <c r="I83" s="228"/>
      <c r="J83" s="228"/>
      <c r="K83" s="228"/>
      <c r="L83" s="228"/>
      <c r="M83" s="228"/>
      <c r="N83" s="228"/>
      <c r="O83" s="228"/>
      <c r="P83" s="229"/>
      <c r="Q83" s="160" t="s">
        <v>211</v>
      </c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54.6" customHeight="1" x14ac:dyDescent="0.3">
      <c r="B84" s="247"/>
      <c r="C84" s="250"/>
      <c r="D84" s="184"/>
      <c r="E84" s="186"/>
      <c r="F84" s="188"/>
      <c r="G84" s="330"/>
      <c r="H84" s="217"/>
      <c r="I84" s="218"/>
      <c r="J84" s="218"/>
      <c r="K84" s="218"/>
      <c r="L84" s="218"/>
      <c r="M84" s="218"/>
      <c r="N84" s="218"/>
      <c r="O84" s="218"/>
      <c r="P84" s="219"/>
      <c r="Q84" s="169"/>
      <c r="R84" s="170"/>
      <c r="S84" s="170"/>
      <c r="T84" s="170"/>
      <c r="U84" s="170"/>
      <c r="V84" s="170"/>
      <c r="W84" s="171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14.4" customHeight="1" x14ac:dyDescent="0.3">
      <c r="B85" s="247"/>
      <c r="C85" s="250"/>
      <c r="D85" s="184">
        <v>2</v>
      </c>
      <c r="E85" s="186" t="s">
        <v>420</v>
      </c>
      <c r="F85" s="188">
        <v>2</v>
      </c>
      <c r="G85" s="178" t="s">
        <v>69</v>
      </c>
      <c r="H85" s="172" t="s">
        <v>216</v>
      </c>
      <c r="I85" s="173"/>
      <c r="J85" s="173"/>
      <c r="K85" s="173"/>
      <c r="L85" s="173"/>
      <c r="M85" s="173"/>
      <c r="N85" s="173"/>
      <c r="O85" s="173"/>
      <c r="P85" s="174"/>
      <c r="Q85" s="196" t="s">
        <v>77</v>
      </c>
      <c r="R85" s="197"/>
      <c r="S85" s="197"/>
      <c r="T85" s="197"/>
      <c r="U85" s="197"/>
      <c r="V85" s="197"/>
      <c r="W85" s="198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33" customHeight="1" x14ac:dyDescent="0.3">
      <c r="B86" s="247"/>
      <c r="C86" s="250"/>
      <c r="D86" s="184"/>
      <c r="E86" s="186"/>
      <c r="F86" s="188"/>
      <c r="G86" s="181"/>
      <c r="H86" s="217"/>
      <c r="I86" s="218"/>
      <c r="J86" s="218"/>
      <c r="K86" s="218"/>
      <c r="L86" s="218"/>
      <c r="M86" s="218"/>
      <c r="N86" s="218"/>
      <c r="O86" s="218"/>
      <c r="P86" s="219"/>
      <c r="Q86" s="169"/>
      <c r="R86" s="170"/>
      <c r="S86" s="170"/>
      <c r="T86" s="170"/>
      <c r="U86" s="170"/>
      <c r="V86" s="170"/>
      <c r="W86" s="171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14.4" customHeight="1" x14ac:dyDescent="0.3">
      <c r="B87" s="247"/>
      <c r="C87" s="250"/>
      <c r="D87" s="184">
        <v>3</v>
      </c>
      <c r="E87" s="186" t="s">
        <v>421</v>
      </c>
      <c r="F87" s="188">
        <v>2</v>
      </c>
      <c r="G87" s="181"/>
      <c r="H87" s="172" t="s">
        <v>217</v>
      </c>
      <c r="I87" s="173"/>
      <c r="J87" s="173"/>
      <c r="K87" s="173"/>
      <c r="L87" s="173"/>
      <c r="M87" s="173"/>
      <c r="N87" s="173"/>
      <c r="O87" s="173"/>
      <c r="P87" s="174"/>
      <c r="Q87" s="196" t="s">
        <v>554</v>
      </c>
      <c r="R87" s="197"/>
      <c r="S87" s="197"/>
      <c r="T87" s="197"/>
      <c r="U87" s="197"/>
      <c r="V87" s="197"/>
      <c r="W87" s="198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90" t="s">
        <v>499</v>
      </c>
      <c r="AN87" s="191"/>
      <c r="AO87" s="191"/>
      <c r="AP87" s="191"/>
      <c r="AQ87" s="192"/>
    </row>
    <row r="88" spans="2:43" ht="38.4" customHeight="1" x14ac:dyDescent="0.3">
      <c r="B88" s="247"/>
      <c r="C88" s="250"/>
      <c r="D88" s="184"/>
      <c r="E88" s="186"/>
      <c r="F88" s="188"/>
      <c r="G88" s="181"/>
      <c r="H88" s="217"/>
      <c r="I88" s="218"/>
      <c r="J88" s="218"/>
      <c r="K88" s="218"/>
      <c r="L88" s="218"/>
      <c r="M88" s="218"/>
      <c r="N88" s="218"/>
      <c r="O88" s="218"/>
      <c r="P88" s="219"/>
      <c r="Q88" s="163"/>
      <c r="R88" s="164"/>
      <c r="S88" s="164"/>
      <c r="T88" s="164"/>
      <c r="U88" s="164"/>
      <c r="V88" s="164"/>
      <c r="W88" s="165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90"/>
      <c r="AN88" s="191"/>
      <c r="AO88" s="191"/>
      <c r="AP88" s="191"/>
      <c r="AQ88" s="192"/>
    </row>
    <row r="89" spans="2:43" ht="14.4" customHeight="1" x14ac:dyDescent="0.3">
      <c r="B89" s="247"/>
      <c r="C89" s="250"/>
      <c r="D89" s="184">
        <v>4</v>
      </c>
      <c r="E89" s="186" t="s">
        <v>53</v>
      </c>
      <c r="F89" s="188">
        <v>2</v>
      </c>
      <c r="G89" s="181"/>
      <c r="H89" s="172" t="s">
        <v>218</v>
      </c>
      <c r="I89" s="173"/>
      <c r="J89" s="173"/>
      <c r="K89" s="173"/>
      <c r="L89" s="173"/>
      <c r="M89" s="173"/>
      <c r="N89" s="173"/>
      <c r="O89" s="173"/>
      <c r="P89" s="174"/>
      <c r="Q89" s="163"/>
      <c r="R89" s="164"/>
      <c r="S89" s="164"/>
      <c r="T89" s="164"/>
      <c r="U89" s="164"/>
      <c r="V89" s="164"/>
      <c r="W89" s="165"/>
      <c r="X89" s="222"/>
      <c r="Y89" s="220"/>
      <c r="Z89" s="220"/>
      <c r="AA89" s="220"/>
      <c r="AB89" s="220"/>
      <c r="AC89" s="220"/>
      <c r="AD89" s="221"/>
      <c r="AE89" s="222"/>
      <c r="AF89" s="220"/>
      <c r="AG89" s="220"/>
      <c r="AH89" s="220"/>
      <c r="AI89" s="220"/>
      <c r="AJ89" s="220"/>
      <c r="AK89" s="221"/>
      <c r="AL89" s="205" t="s">
        <v>270</v>
      </c>
      <c r="AM89" s="190"/>
      <c r="AN89" s="191"/>
      <c r="AO89" s="191"/>
      <c r="AP89" s="191"/>
      <c r="AQ89" s="192"/>
    </row>
    <row r="90" spans="2:43" ht="34.799999999999997" customHeight="1" thickBot="1" x14ac:dyDescent="0.35">
      <c r="B90" s="248"/>
      <c r="C90" s="251"/>
      <c r="D90" s="185"/>
      <c r="E90" s="187"/>
      <c r="F90" s="189"/>
      <c r="G90" s="59"/>
      <c r="H90" s="208"/>
      <c r="I90" s="209"/>
      <c r="J90" s="209"/>
      <c r="K90" s="209"/>
      <c r="L90" s="209"/>
      <c r="M90" s="209"/>
      <c r="N90" s="209"/>
      <c r="O90" s="209"/>
      <c r="P90" s="210"/>
      <c r="Q90" s="166"/>
      <c r="R90" s="167"/>
      <c r="S90" s="167"/>
      <c r="T90" s="167"/>
      <c r="U90" s="167"/>
      <c r="V90" s="167"/>
      <c r="W90" s="168"/>
      <c r="X90" s="252"/>
      <c r="Y90" s="253"/>
      <c r="Z90" s="253"/>
      <c r="AA90" s="253"/>
      <c r="AB90" s="253"/>
      <c r="AC90" s="253"/>
      <c r="AD90" s="254"/>
      <c r="AE90" s="252"/>
      <c r="AF90" s="253"/>
      <c r="AG90" s="253"/>
      <c r="AH90" s="253"/>
      <c r="AI90" s="253"/>
      <c r="AJ90" s="253"/>
      <c r="AK90" s="254"/>
      <c r="AL90" s="207"/>
      <c r="AM90" s="193"/>
      <c r="AN90" s="194"/>
      <c r="AO90" s="194"/>
      <c r="AP90" s="194"/>
      <c r="AQ90" s="195"/>
    </row>
    <row r="92" spans="2:43" ht="15" thickBot="1" x14ac:dyDescent="0.35"/>
    <row r="93" spans="2:43" ht="14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v>2</v>
      </c>
      <c r="G93" s="180" t="s">
        <v>69</v>
      </c>
      <c r="H93" s="227" t="s">
        <v>220</v>
      </c>
      <c r="I93" s="228"/>
      <c r="J93" s="228"/>
      <c r="K93" s="228"/>
      <c r="L93" s="228"/>
      <c r="M93" s="228"/>
      <c r="N93" s="228"/>
      <c r="O93" s="228"/>
      <c r="P93" s="229"/>
      <c r="Q93" s="160" t="s">
        <v>78</v>
      </c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35.4" customHeight="1" x14ac:dyDescent="0.3">
      <c r="B94" s="247"/>
      <c r="C94" s="250"/>
      <c r="D94" s="184"/>
      <c r="E94" s="186"/>
      <c r="F94" s="188"/>
      <c r="G94" s="181"/>
      <c r="H94" s="217"/>
      <c r="I94" s="218"/>
      <c r="J94" s="218"/>
      <c r="K94" s="218"/>
      <c r="L94" s="218"/>
      <c r="M94" s="218"/>
      <c r="N94" s="218"/>
      <c r="O94" s="218"/>
      <c r="P94" s="219"/>
      <c r="Q94" s="163"/>
      <c r="R94" s="164"/>
      <c r="S94" s="164"/>
      <c r="T94" s="164"/>
      <c r="U94" s="164"/>
      <c r="V94" s="164"/>
      <c r="W94" s="165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21" customHeight="1" x14ac:dyDescent="0.3">
      <c r="B95" s="247"/>
      <c r="C95" s="250"/>
      <c r="D95" s="184">
        <v>2</v>
      </c>
      <c r="E95" s="186" t="s">
        <v>409</v>
      </c>
      <c r="F95" s="188">
        <v>2</v>
      </c>
      <c r="G95" s="181"/>
      <c r="H95" s="172" t="s">
        <v>219</v>
      </c>
      <c r="I95" s="173"/>
      <c r="J95" s="173"/>
      <c r="K95" s="173"/>
      <c r="L95" s="173"/>
      <c r="M95" s="173"/>
      <c r="N95" s="173"/>
      <c r="O95" s="173"/>
      <c r="P95" s="174"/>
      <c r="Q95" s="163"/>
      <c r="R95" s="164"/>
      <c r="S95" s="164"/>
      <c r="T95" s="164"/>
      <c r="U95" s="164"/>
      <c r="V95" s="164"/>
      <c r="W95" s="165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28.8" customHeight="1" x14ac:dyDescent="0.3">
      <c r="B96" s="247"/>
      <c r="C96" s="250"/>
      <c r="D96" s="184"/>
      <c r="E96" s="186"/>
      <c r="F96" s="188"/>
      <c r="G96" s="181"/>
      <c r="H96" s="217"/>
      <c r="I96" s="218"/>
      <c r="J96" s="218"/>
      <c r="K96" s="218"/>
      <c r="L96" s="218"/>
      <c r="M96" s="218"/>
      <c r="N96" s="218"/>
      <c r="O96" s="218"/>
      <c r="P96" s="219"/>
      <c r="Q96" s="163"/>
      <c r="R96" s="164"/>
      <c r="S96" s="164"/>
      <c r="T96" s="164"/>
      <c r="U96" s="164"/>
      <c r="V96" s="164"/>
      <c r="W96" s="165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22.2" customHeight="1" x14ac:dyDescent="0.3">
      <c r="B97" s="247"/>
      <c r="C97" s="250"/>
      <c r="D97" s="184">
        <v>3</v>
      </c>
      <c r="E97" s="186" t="s">
        <v>423</v>
      </c>
      <c r="F97" s="188">
        <v>2</v>
      </c>
      <c r="G97" s="181"/>
      <c r="H97" s="172" t="s">
        <v>219</v>
      </c>
      <c r="I97" s="173"/>
      <c r="J97" s="173"/>
      <c r="K97" s="173"/>
      <c r="L97" s="173"/>
      <c r="M97" s="173"/>
      <c r="N97" s="173"/>
      <c r="O97" s="173"/>
      <c r="P97" s="174"/>
      <c r="Q97" s="163"/>
      <c r="R97" s="164"/>
      <c r="S97" s="164"/>
      <c r="T97" s="164"/>
      <c r="U97" s="164"/>
      <c r="V97" s="164"/>
      <c r="W97" s="165"/>
      <c r="X97" s="222"/>
      <c r="Y97" s="220"/>
      <c r="Z97" s="220"/>
      <c r="AA97" s="220"/>
      <c r="AB97" s="220"/>
      <c r="AC97" s="220"/>
      <c r="AD97" s="221"/>
      <c r="AE97" s="222"/>
      <c r="AF97" s="220"/>
      <c r="AG97" s="220"/>
      <c r="AH97" s="220"/>
      <c r="AI97" s="220"/>
      <c r="AJ97" s="220"/>
      <c r="AK97" s="221"/>
      <c r="AL97" s="205" t="s">
        <v>262</v>
      </c>
      <c r="AM97" s="190" t="s">
        <v>451</v>
      </c>
      <c r="AN97" s="191"/>
      <c r="AO97" s="191"/>
      <c r="AP97" s="191"/>
      <c r="AQ97" s="192"/>
    </row>
    <row r="98" spans="2:43" ht="27" customHeight="1" thickBot="1" x14ac:dyDescent="0.35">
      <c r="B98" s="248"/>
      <c r="C98" s="251"/>
      <c r="D98" s="185"/>
      <c r="E98" s="187"/>
      <c r="F98" s="189"/>
      <c r="G98" s="179"/>
      <c r="H98" s="208"/>
      <c r="I98" s="209"/>
      <c r="J98" s="209"/>
      <c r="K98" s="209"/>
      <c r="L98" s="209"/>
      <c r="M98" s="209"/>
      <c r="N98" s="209"/>
      <c r="O98" s="209"/>
      <c r="P98" s="210"/>
      <c r="Q98" s="166"/>
      <c r="R98" s="167"/>
      <c r="S98" s="167"/>
      <c r="T98" s="167"/>
      <c r="U98" s="167"/>
      <c r="V98" s="167"/>
      <c r="W98" s="168"/>
      <c r="X98" s="252"/>
      <c r="Y98" s="253"/>
      <c r="Z98" s="253"/>
      <c r="AA98" s="253"/>
      <c r="AB98" s="253"/>
      <c r="AC98" s="253"/>
      <c r="AD98" s="254"/>
      <c r="AE98" s="252"/>
      <c r="AF98" s="253"/>
      <c r="AG98" s="253"/>
      <c r="AH98" s="253"/>
      <c r="AI98" s="253"/>
      <c r="AJ98" s="253"/>
      <c r="AK98" s="254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424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358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M5:AQ7"/>
    <mergeCell ref="B7:C7"/>
    <mergeCell ref="D7:E7"/>
    <mergeCell ref="B9:B16"/>
    <mergeCell ref="C9:C16"/>
    <mergeCell ref="D9:D10"/>
    <mergeCell ref="E9:E10"/>
    <mergeCell ref="F9:F10"/>
    <mergeCell ref="H9:P10"/>
    <mergeCell ref="AL15:AL16"/>
    <mergeCell ref="AM15:AQ16"/>
    <mergeCell ref="Q9:W16"/>
    <mergeCell ref="AL11:AL12"/>
    <mergeCell ref="D13:D14"/>
    <mergeCell ref="E13:E14"/>
    <mergeCell ref="F13:F14"/>
    <mergeCell ref="H13:P14"/>
    <mergeCell ref="AL13:AL14"/>
    <mergeCell ref="X9:AD16"/>
    <mergeCell ref="AL9:AL10"/>
    <mergeCell ref="D11:D12"/>
    <mergeCell ref="E11:E12"/>
    <mergeCell ref="F11:F12"/>
    <mergeCell ref="B18:B25"/>
    <mergeCell ref="C18:C25"/>
    <mergeCell ref="D18:D19"/>
    <mergeCell ref="E18:E19"/>
    <mergeCell ref="F18:F19"/>
    <mergeCell ref="H18:P19"/>
    <mergeCell ref="D15:D16"/>
    <mergeCell ref="E15:E16"/>
    <mergeCell ref="F15:F16"/>
    <mergeCell ref="H15:P16"/>
    <mergeCell ref="G9:G16"/>
    <mergeCell ref="H11:P12"/>
    <mergeCell ref="AL20:AL21"/>
    <mergeCell ref="AM20:AQ21"/>
    <mergeCell ref="D22:D23"/>
    <mergeCell ref="E22:E23"/>
    <mergeCell ref="F22:F23"/>
    <mergeCell ref="H22:P23"/>
    <mergeCell ref="AL22:AL23"/>
    <mergeCell ref="X18:AD25"/>
    <mergeCell ref="AL18:AL19"/>
    <mergeCell ref="AM18:AQ19"/>
    <mergeCell ref="D20:D21"/>
    <mergeCell ref="E20:E21"/>
    <mergeCell ref="F20:F21"/>
    <mergeCell ref="H20:P21"/>
    <mergeCell ref="G18:G25"/>
    <mergeCell ref="Q18:W23"/>
    <mergeCell ref="Q24:W25"/>
    <mergeCell ref="B27:B34"/>
    <mergeCell ref="C27:C34"/>
    <mergeCell ref="D27:D28"/>
    <mergeCell ref="E27:E28"/>
    <mergeCell ref="F27:F28"/>
    <mergeCell ref="H27:P28"/>
    <mergeCell ref="D31:AL32"/>
    <mergeCell ref="AM22:AQ23"/>
    <mergeCell ref="D24:D25"/>
    <mergeCell ref="E24:E25"/>
    <mergeCell ref="F24:F25"/>
    <mergeCell ref="H24:P25"/>
    <mergeCell ref="AL24:AL25"/>
    <mergeCell ref="AM24:AQ25"/>
    <mergeCell ref="AL29:AL30"/>
    <mergeCell ref="AM29:AQ30"/>
    <mergeCell ref="D33:D34"/>
    <mergeCell ref="E33:E34"/>
    <mergeCell ref="F33:F34"/>
    <mergeCell ref="H33:P34"/>
    <mergeCell ref="X27:AD30"/>
    <mergeCell ref="AL27:AL28"/>
    <mergeCell ref="AM27:AQ28"/>
    <mergeCell ref="D29:D30"/>
    <mergeCell ref="E29:E30"/>
    <mergeCell ref="F29:F30"/>
    <mergeCell ref="H29:P30"/>
    <mergeCell ref="AL38:AL39"/>
    <mergeCell ref="H36:P37"/>
    <mergeCell ref="X36:AD45"/>
    <mergeCell ref="AL36:AL37"/>
    <mergeCell ref="AM36:AQ37"/>
    <mergeCell ref="AM38:AQ39"/>
    <mergeCell ref="AL40:AL41"/>
    <mergeCell ref="AM40:AQ41"/>
    <mergeCell ref="X33:AD34"/>
    <mergeCell ref="AE33:AK34"/>
    <mergeCell ref="AL33:AL34"/>
    <mergeCell ref="AM33:AQ34"/>
    <mergeCell ref="G33:G34"/>
    <mergeCell ref="G27:G30"/>
    <mergeCell ref="Q27:W30"/>
    <mergeCell ref="Q33:W34"/>
    <mergeCell ref="Q36:W45"/>
    <mergeCell ref="D42:D43"/>
    <mergeCell ref="E42:E43"/>
    <mergeCell ref="F42:F43"/>
    <mergeCell ref="H42:P43"/>
    <mergeCell ref="D40:D41"/>
    <mergeCell ref="E40:E41"/>
    <mergeCell ref="F40:F41"/>
    <mergeCell ref="H40:P41"/>
    <mergeCell ref="D38:D39"/>
    <mergeCell ref="E38:E39"/>
    <mergeCell ref="F38:F39"/>
    <mergeCell ref="H38:P39"/>
    <mergeCell ref="G36:G45"/>
    <mergeCell ref="D49:D50"/>
    <mergeCell ref="E49:E50"/>
    <mergeCell ref="F49:F50"/>
    <mergeCell ref="H49:P50"/>
    <mergeCell ref="AL49:AL50"/>
    <mergeCell ref="AM44:AQ45"/>
    <mergeCell ref="B47:B52"/>
    <mergeCell ref="C47:C52"/>
    <mergeCell ref="D47:D48"/>
    <mergeCell ref="E47:E48"/>
    <mergeCell ref="F47:F48"/>
    <mergeCell ref="H47:P48"/>
    <mergeCell ref="X47:AD52"/>
    <mergeCell ref="D44:D45"/>
    <mergeCell ref="E44:E45"/>
    <mergeCell ref="F44:F45"/>
    <mergeCell ref="H44:P45"/>
    <mergeCell ref="AL44:AL45"/>
    <mergeCell ref="B36:B45"/>
    <mergeCell ref="C36:C45"/>
    <mergeCell ref="D36:D37"/>
    <mergeCell ref="E36:E37"/>
    <mergeCell ref="F36:F37"/>
    <mergeCell ref="G47:G52"/>
    <mergeCell ref="D68:D69"/>
    <mergeCell ref="D59:D60"/>
    <mergeCell ref="E59:E60"/>
    <mergeCell ref="F59:F60"/>
    <mergeCell ref="H59:P60"/>
    <mergeCell ref="AL59:AL60"/>
    <mergeCell ref="AM59:AQ60"/>
    <mergeCell ref="AL55:AL56"/>
    <mergeCell ref="AM55:AQ56"/>
    <mergeCell ref="D57:D58"/>
    <mergeCell ref="E57:E58"/>
    <mergeCell ref="F57:F58"/>
    <mergeCell ref="H57:P58"/>
    <mergeCell ref="AL57:AL58"/>
    <mergeCell ref="D55:D56"/>
    <mergeCell ref="E55:E56"/>
    <mergeCell ref="F55:F56"/>
    <mergeCell ref="H55:P56"/>
    <mergeCell ref="X55:AD60"/>
    <mergeCell ref="C74:C81"/>
    <mergeCell ref="D74:D75"/>
    <mergeCell ref="E74:E75"/>
    <mergeCell ref="F74:F75"/>
    <mergeCell ref="H74:P75"/>
    <mergeCell ref="D78:D79"/>
    <mergeCell ref="E78:E79"/>
    <mergeCell ref="D70:D71"/>
    <mergeCell ref="E70:E71"/>
    <mergeCell ref="F70:F71"/>
    <mergeCell ref="H70:P71"/>
    <mergeCell ref="C62:C71"/>
    <mergeCell ref="D80:D81"/>
    <mergeCell ref="E80:E81"/>
    <mergeCell ref="F80:F81"/>
    <mergeCell ref="H80:P81"/>
    <mergeCell ref="G78:G81"/>
    <mergeCell ref="D66:D67"/>
    <mergeCell ref="E66:E67"/>
    <mergeCell ref="F66:F67"/>
    <mergeCell ref="H66:P67"/>
    <mergeCell ref="D64:D65"/>
    <mergeCell ref="E64:E65"/>
    <mergeCell ref="F64:F65"/>
    <mergeCell ref="F78:F79"/>
    <mergeCell ref="H78:P79"/>
    <mergeCell ref="X78:AD81"/>
    <mergeCell ref="AL78:AL79"/>
    <mergeCell ref="Q78:W81"/>
    <mergeCell ref="B83:B90"/>
    <mergeCell ref="C83:C90"/>
    <mergeCell ref="D83:D84"/>
    <mergeCell ref="E83:E84"/>
    <mergeCell ref="F83:F84"/>
    <mergeCell ref="H83:P84"/>
    <mergeCell ref="D85:D86"/>
    <mergeCell ref="E85:E86"/>
    <mergeCell ref="F85:F86"/>
    <mergeCell ref="H85:P86"/>
    <mergeCell ref="D89:D90"/>
    <mergeCell ref="E89:E90"/>
    <mergeCell ref="F89:F90"/>
    <mergeCell ref="H89:P90"/>
    <mergeCell ref="AL89:AL90"/>
    <mergeCell ref="D87:D88"/>
    <mergeCell ref="E87:E88"/>
    <mergeCell ref="F87:F88"/>
    <mergeCell ref="B74:B81"/>
    <mergeCell ref="AL87:AL88"/>
    <mergeCell ref="G85:G89"/>
    <mergeCell ref="X83:AD90"/>
    <mergeCell ref="AL83:AL84"/>
    <mergeCell ref="AL85:AL86"/>
    <mergeCell ref="AM93:AQ94"/>
    <mergeCell ref="D95:D96"/>
    <mergeCell ref="E95:E96"/>
    <mergeCell ref="F95:F96"/>
    <mergeCell ref="H95:P96"/>
    <mergeCell ref="G83:G84"/>
    <mergeCell ref="Q83:W84"/>
    <mergeCell ref="Q85:W86"/>
    <mergeCell ref="Q87:W90"/>
    <mergeCell ref="AE83:AK90"/>
    <mergeCell ref="AM87:AQ90"/>
    <mergeCell ref="AM83:AQ84"/>
    <mergeCell ref="AM85:AQ86"/>
    <mergeCell ref="C93:C98"/>
    <mergeCell ref="D93:D94"/>
    <mergeCell ref="E93:E94"/>
    <mergeCell ref="F93:F94"/>
    <mergeCell ref="H93:P94"/>
    <mergeCell ref="C107:H107"/>
    <mergeCell ref="J107:O107"/>
    <mergeCell ref="Q107:Y107"/>
    <mergeCell ref="H87:P88"/>
    <mergeCell ref="AA107:AI107"/>
    <mergeCell ref="AJ107:AQ107"/>
    <mergeCell ref="AJ108:AQ108"/>
    <mergeCell ref="AM97:AQ98"/>
    <mergeCell ref="B100:AQ102"/>
    <mergeCell ref="B103:AQ103"/>
    <mergeCell ref="C106:H106"/>
    <mergeCell ref="J106:O106"/>
    <mergeCell ref="Q106:Y106"/>
    <mergeCell ref="AA106:AI106"/>
    <mergeCell ref="AJ106:AQ106"/>
    <mergeCell ref="G93:G98"/>
    <mergeCell ref="AL95:AL96"/>
    <mergeCell ref="AM95:AQ96"/>
    <mergeCell ref="D97:D98"/>
    <mergeCell ref="E97:E98"/>
    <mergeCell ref="F97:F98"/>
    <mergeCell ref="H97:P98"/>
    <mergeCell ref="AL97:AL98"/>
    <mergeCell ref="X93:AD98"/>
    <mergeCell ref="AL93:AL94"/>
    <mergeCell ref="Q93:W98"/>
    <mergeCell ref="AE93:AK98"/>
    <mergeCell ref="B93:B98"/>
    <mergeCell ref="C111:H111"/>
    <mergeCell ref="J111:O111"/>
    <mergeCell ref="Q111:Y111"/>
    <mergeCell ref="AA111:AI111"/>
    <mergeCell ref="AJ111:AQ111"/>
    <mergeCell ref="AJ112:AQ112"/>
    <mergeCell ref="AJ109:AQ109"/>
    <mergeCell ref="C110:H110"/>
    <mergeCell ref="J110:O110"/>
    <mergeCell ref="Q110:Y110"/>
    <mergeCell ref="AA110:AI110"/>
    <mergeCell ref="AJ110:AQ110"/>
    <mergeCell ref="C115:H115"/>
    <mergeCell ref="J115:O115"/>
    <mergeCell ref="Q115:Y115"/>
    <mergeCell ref="AA115:AI115"/>
    <mergeCell ref="AJ115:AQ115"/>
    <mergeCell ref="AJ116:AQ116"/>
    <mergeCell ref="AJ113:AQ113"/>
    <mergeCell ref="C114:H114"/>
    <mergeCell ref="J114:O114"/>
    <mergeCell ref="Q114:Y114"/>
    <mergeCell ref="AA114:AI114"/>
    <mergeCell ref="AJ114:AQ114"/>
    <mergeCell ref="C119:H119"/>
    <mergeCell ref="J119:O119"/>
    <mergeCell ref="Q119:Y119"/>
    <mergeCell ref="AA119:AI119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  <mergeCell ref="G74:G75"/>
    <mergeCell ref="G62:G71"/>
    <mergeCell ref="G55:G60"/>
    <mergeCell ref="Q55:W60"/>
    <mergeCell ref="Q62:W69"/>
    <mergeCell ref="Q70:W71"/>
    <mergeCell ref="Q74:W75"/>
    <mergeCell ref="X74:AD75"/>
    <mergeCell ref="AE74:AK75"/>
    <mergeCell ref="H68:P69"/>
    <mergeCell ref="X62:AD71"/>
    <mergeCell ref="H64:P65"/>
    <mergeCell ref="H62:P63"/>
    <mergeCell ref="Q47:W52"/>
    <mergeCell ref="AE62:AK71"/>
    <mergeCell ref="B53:AQ53"/>
    <mergeCell ref="B55:B60"/>
    <mergeCell ref="C55:C60"/>
    <mergeCell ref="AM49:AQ50"/>
    <mergeCell ref="D51:D52"/>
    <mergeCell ref="E51:E52"/>
    <mergeCell ref="F51:F52"/>
    <mergeCell ref="H51:P52"/>
    <mergeCell ref="AL51:AL52"/>
    <mergeCell ref="AM51:AQ52"/>
    <mergeCell ref="AL47:AL48"/>
    <mergeCell ref="AL70:AL71"/>
    <mergeCell ref="E68:E69"/>
    <mergeCell ref="F68:F69"/>
    <mergeCell ref="AL68:AL69"/>
    <mergeCell ref="B62:B71"/>
    <mergeCell ref="AL66:AL67"/>
    <mergeCell ref="AL62:AL63"/>
    <mergeCell ref="AM62:AQ63"/>
    <mergeCell ref="D62:D63"/>
    <mergeCell ref="E62:E63"/>
    <mergeCell ref="F62:F63"/>
    <mergeCell ref="AM9:AQ11"/>
    <mergeCell ref="AM12:AQ12"/>
    <mergeCell ref="AM31:AQ32"/>
    <mergeCell ref="AM66:AQ69"/>
    <mergeCell ref="AM76:AQ77"/>
    <mergeCell ref="AM78:AQ81"/>
    <mergeCell ref="AE55:AK60"/>
    <mergeCell ref="AE47:AK52"/>
    <mergeCell ref="AE36:AK45"/>
    <mergeCell ref="AE27:AK30"/>
    <mergeCell ref="AE18:AK25"/>
    <mergeCell ref="AE9:AK16"/>
    <mergeCell ref="AL74:AL75"/>
    <mergeCell ref="AM74:AQ75"/>
    <mergeCell ref="AM70:AQ71"/>
    <mergeCell ref="AL64:AL65"/>
    <mergeCell ref="AM64:AQ65"/>
    <mergeCell ref="AM57:AQ58"/>
    <mergeCell ref="AM47:AQ48"/>
    <mergeCell ref="AL42:AL43"/>
    <mergeCell ref="AM42:AQ43"/>
    <mergeCell ref="AE78:AK81"/>
    <mergeCell ref="D76:AL77"/>
    <mergeCell ref="AL80:AL81"/>
  </mergeCells>
  <pageMargins left="0.39370078740157483" right="0.39370078740157483" top="0.39370078740157483" bottom="0.39370078740157483" header="0" footer="0"/>
  <pageSetup paperSize="9" scale="86" orientation="landscape" horizontalDpi="300" verticalDpi="0" r:id="rId1"/>
  <rowBreaks count="1" manualBreakCount="1">
    <brk id="9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2"/>
  <sheetViews>
    <sheetView showGridLines="0" view="pageBreakPreview" topLeftCell="A79" zoomScaleNormal="100" zoomScaleSheetLayoutView="100" workbookViewId="0">
      <selection activeCell="AM87" sqref="AM87:AQ90"/>
    </sheetView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</cols>
  <sheetData>
    <row r="1" spans="1:43" s="1" customFormat="1" ht="10.8" customHeight="1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12. SINIFLAR TEMEL MATEMATİK DERSİ ÜNİTELENDİRİLMİŞ YILLIK DERS PLANI"</f>
        <v>2021 – 2022 EĞİTİM ÖĞRETİM YILI
BOYABAT ANADOLU İMAM HATİP LİSESİ
12. SINIFLAR TEMEL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0.199999999999999" customHeight="1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4.4" customHeight="1" x14ac:dyDescent="0.3">
      <c r="B9" s="246" t="s">
        <v>6</v>
      </c>
      <c r="C9" s="249"/>
      <c r="D9" s="281">
        <v>1</v>
      </c>
      <c r="E9" s="281" t="s">
        <v>403</v>
      </c>
      <c r="F9" s="259">
        <v>2</v>
      </c>
      <c r="G9" s="180" t="s">
        <v>210</v>
      </c>
      <c r="H9" s="336" t="s">
        <v>227</v>
      </c>
      <c r="I9" s="337"/>
      <c r="J9" s="337"/>
      <c r="K9" s="337"/>
      <c r="L9" s="337"/>
      <c r="M9" s="337"/>
      <c r="N9" s="337"/>
      <c r="O9" s="337"/>
      <c r="P9" s="338"/>
      <c r="Q9" s="160" t="s">
        <v>223</v>
      </c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326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24" customHeight="1" x14ac:dyDescent="0.3">
      <c r="B10" s="247"/>
      <c r="C10" s="250"/>
      <c r="D10" s="275"/>
      <c r="E10" s="275"/>
      <c r="F10" s="188"/>
      <c r="G10" s="181"/>
      <c r="H10" s="175"/>
      <c r="I10" s="176"/>
      <c r="J10" s="176"/>
      <c r="K10" s="176"/>
      <c r="L10" s="176"/>
      <c r="M10" s="176"/>
      <c r="N10" s="176"/>
      <c r="O10" s="176"/>
      <c r="P10" s="177"/>
      <c r="Q10" s="163"/>
      <c r="R10" s="164"/>
      <c r="S10" s="164"/>
      <c r="T10" s="164"/>
      <c r="U10" s="164"/>
      <c r="V10" s="164"/>
      <c r="W10" s="165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14.4" customHeight="1" x14ac:dyDescent="0.3">
      <c r="B11" s="247"/>
      <c r="C11" s="250"/>
      <c r="D11" s="269">
        <v>2</v>
      </c>
      <c r="E11" s="269" t="s">
        <v>404</v>
      </c>
      <c r="F11" s="188">
        <v>2</v>
      </c>
      <c r="G11" s="181"/>
      <c r="H11" s="335" t="s">
        <v>228</v>
      </c>
      <c r="I11" s="335"/>
      <c r="J11" s="335"/>
      <c r="K11" s="335"/>
      <c r="L11" s="335"/>
      <c r="M11" s="335"/>
      <c r="N11" s="335"/>
      <c r="O11" s="335"/>
      <c r="P11" s="335"/>
      <c r="Q11" s="163"/>
      <c r="R11" s="164"/>
      <c r="S11" s="164"/>
      <c r="T11" s="164"/>
      <c r="U11" s="164"/>
      <c r="V11" s="164"/>
      <c r="W11" s="165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26.4" customHeight="1" x14ac:dyDescent="0.3">
      <c r="B12" s="247"/>
      <c r="C12" s="250"/>
      <c r="D12" s="275"/>
      <c r="E12" s="275"/>
      <c r="F12" s="188"/>
      <c r="G12" s="181"/>
      <c r="H12" s="335"/>
      <c r="I12" s="335"/>
      <c r="J12" s="335"/>
      <c r="K12" s="335"/>
      <c r="L12" s="335"/>
      <c r="M12" s="335"/>
      <c r="N12" s="335"/>
      <c r="O12" s="335"/>
      <c r="P12" s="335"/>
      <c r="Q12" s="163"/>
      <c r="R12" s="164"/>
      <c r="S12" s="164"/>
      <c r="T12" s="164"/>
      <c r="U12" s="164"/>
      <c r="V12" s="164"/>
      <c r="W12" s="165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51"/>
      <c r="AN12" s="152"/>
      <c r="AO12" s="152"/>
      <c r="AP12" s="152"/>
      <c r="AQ12" s="153"/>
    </row>
    <row r="13" spans="1:43" ht="14.4" customHeight="1" x14ac:dyDescent="0.3">
      <c r="B13" s="247"/>
      <c r="C13" s="250"/>
      <c r="D13" s="269">
        <v>3</v>
      </c>
      <c r="E13" s="269" t="s">
        <v>405</v>
      </c>
      <c r="F13" s="188">
        <v>2</v>
      </c>
      <c r="G13" s="181"/>
      <c r="H13" s="335" t="s">
        <v>227</v>
      </c>
      <c r="I13" s="335"/>
      <c r="J13" s="335"/>
      <c r="K13" s="335"/>
      <c r="L13" s="335"/>
      <c r="M13" s="335"/>
      <c r="N13" s="335"/>
      <c r="O13" s="335"/>
      <c r="P13" s="335"/>
      <c r="Q13" s="163"/>
      <c r="R13" s="164"/>
      <c r="S13" s="164"/>
      <c r="T13" s="164"/>
      <c r="U13" s="164"/>
      <c r="V13" s="164"/>
      <c r="W13" s="165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07"/>
      <c r="AN13" s="108"/>
      <c r="AO13" s="108"/>
      <c r="AP13" s="108"/>
      <c r="AQ13" s="109"/>
    </row>
    <row r="14" spans="1:43" ht="22.2" customHeight="1" x14ac:dyDescent="0.3">
      <c r="B14" s="247"/>
      <c r="C14" s="250"/>
      <c r="D14" s="275"/>
      <c r="E14" s="275"/>
      <c r="F14" s="188"/>
      <c r="G14" s="181"/>
      <c r="H14" s="335"/>
      <c r="I14" s="335"/>
      <c r="J14" s="335"/>
      <c r="K14" s="335"/>
      <c r="L14" s="335"/>
      <c r="M14" s="335"/>
      <c r="N14" s="335"/>
      <c r="O14" s="335"/>
      <c r="P14" s="335"/>
      <c r="Q14" s="163"/>
      <c r="R14" s="164"/>
      <c r="S14" s="164"/>
      <c r="T14" s="164"/>
      <c r="U14" s="164"/>
      <c r="V14" s="164"/>
      <c r="W14" s="165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07"/>
      <c r="AN14" s="108"/>
      <c r="AO14" s="108"/>
      <c r="AP14" s="108"/>
      <c r="AQ14" s="109"/>
    </row>
    <row r="15" spans="1:43" ht="14.4" customHeight="1" x14ac:dyDescent="0.3">
      <c r="B15" s="247"/>
      <c r="C15" s="250"/>
      <c r="D15" s="184">
        <v>4</v>
      </c>
      <c r="E15" s="186" t="s">
        <v>406</v>
      </c>
      <c r="F15" s="188">
        <v>2</v>
      </c>
      <c r="G15" s="181"/>
      <c r="H15" s="335" t="s">
        <v>228</v>
      </c>
      <c r="I15" s="335"/>
      <c r="J15" s="335"/>
      <c r="K15" s="335"/>
      <c r="L15" s="335"/>
      <c r="M15" s="335"/>
      <c r="N15" s="335"/>
      <c r="O15" s="335"/>
      <c r="P15" s="335"/>
      <c r="Q15" s="163"/>
      <c r="R15" s="164"/>
      <c r="S15" s="164"/>
      <c r="T15" s="164"/>
      <c r="U15" s="164"/>
      <c r="V15" s="164"/>
      <c r="W15" s="165"/>
      <c r="X15" s="222"/>
      <c r="Y15" s="220"/>
      <c r="Z15" s="220"/>
      <c r="AA15" s="220"/>
      <c r="AB15" s="220"/>
      <c r="AC15" s="220"/>
      <c r="AD15" s="221"/>
      <c r="AE15" s="222"/>
      <c r="AF15" s="220"/>
      <c r="AG15" s="220"/>
      <c r="AH15" s="220"/>
      <c r="AI15" s="220"/>
      <c r="AJ15" s="220"/>
      <c r="AK15" s="221"/>
      <c r="AL15" s="205" t="s">
        <v>240</v>
      </c>
      <c r="AM15" s="190" t="s">
        <v>162</v>
      </c>
      <c r="AN15" s="191"/>
      <c r="AO15" s="191"/>
      <c r="AP15" s="191"/>
      <c r="AQ15" s="192"/>
    </row>
    <row r="16" spans="1:43" ht="23.4" customHeight="1" thickBot="1" x14ac:dyDescent="0.35">
      <c r="B16" s="248"/>
      <c r="C16" s="251"/>
      <c r="D16" s="185"/>
      <c r="E16" s="187"/>
      <c r="F16" s="189"/>
      <c r="G16" s="179"/>
      <c r="H16" s="339"/>
      <c r="I16" s="339"/>
      <c r="J16" s="339"/>
      <c r="K16" s="339"/>
      <c r="L16" s="339"/>
      <c r="M16" s="339"/>
      <c r="N16" s="339"/>
      <c r="O16" s="339"/>
      <c r="P16" s="339"/>
      <c r="Q16" s="166"/>
      <c r="R16" s="167"/>
      <c r="S16" s="167"/>
      <c r="T16" s="167"/>
      <c r="U16" s="167"/>
      <c r="V16" s="167"/>
      <c r="W16" s="168"/>
      <c r="X16" s="252"/>
      <c r="Y16" s="253"/>
      <c r="Z16" s="253"/>
      <c r="AA16" s="253"/>
      <c r="AB16" s="253"/>
      <c r="AC16" s="253"/>
      <c r="AD16" s="254"/>
      <c r="AE16" s="252"/>
      <c r="AF16" s="253"/>
      <c r="AG16" s="253"/>
      <c r="AH16" s="253"/>
      <c r="AI16" s="253"/>
      <c r="AJ16" s="253"/>
      <c r="AK16" s="254"/>
      <c r="AL16" s="207"/>
      <c r="AM16" s="193"/>
      <c r="AN16" s="194"/>
      <c r="AO16" s="194"/>
      <c r="AP16" s="194"/>
      <c r="AQ16" s="195"/>
    </row>
    <row r="17" spans="1:43" ht="8.4" customHeight="1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14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v>2</v>
      </c>
      <c r="G18" s="180" t="s">
        <v>210</v>
      </c>
      <c r="H18" s="336" t="s">
        <v>227</v>
      </c>
      <c r="I18" s="337"/>
      <c r="J18" s="337"/>
      <c r="K18" s="337"/>
      <c r="L18" s="337"/>
      <c r="M18" s="337"/>
      <c r="N18" s="337"/>
      <c r="O18" s="337"/>
      <c r="P18" s="338"/>
      <c r="Q18" s="160" t="s">
        <v>346</v>
      </c>
      <c r="R18" s="161"/>
      <c r="S18" s="161"/>
      <c r="T18" s="161"/>
      <c r="U18" s="161"/>
      <c r="V18" s="161"/>
      <c r="W18" s="162"/>
      <c r="X18" s="223" t="s">
        <v>324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21.6" customHeight="1" x14ac:dyDescent="0.3">
      <c r="B19" s="247"/>
      <c r="C19" s="250"/>
      <c r="D19" s="184"/>
      <c r="E19" s="186"/>
      <c r="F19" s="188"/>
      <c r="G19" s="181"/>
      <c r="H19" s="175"/>
      <c r="I19" s="176"/>
      <c r="J19" s="176"/>
      <c r="K19" s="176"/>
      <c r="L19" s="176"/>
      <c r="M19" s="176"/>
      <c r="N19" s="176"/>
      <c r="O19" s="176"/>
      <c r="P19" s="177"/>
      <c r="Q19" s="163"/>
      <c r="R19" s="164"/>
      <c r="S19" s="164"/>
      <c r="T19" s="164"/>
      <c r="U19" s="164"/>
      <c r="V19" s="164"/>
      <c r="W19" s="165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14.4" customHeight="1" x14ac:dyDescent="0.3">
      <c r="B20" s="247"/>
      <c r="C20" s="250"/>
      <c r="D20" s="184">
        <v>2</v>
      </c>
      <c r="E20" s="186" t="s">
        <v>52</v>
      </c>
      <c r="F20" s="188">
        <v>2</v>
      </c>
      <c r="G20" s="181"/>
      <c r="H20" s="335" t="s">
        <v>228</v>
      </c>
      <c r="I20" s="335"/>
      <c r="J20" s="335"/>
      <c r="K20" s="335"/>
      <c r="L20" s="335"/>
      <c r="M20" s="335"/>
      <c r="N20" s="335"/>
      <c r="O20" s="335"/>
      <c r="P20" s="335"/>
      <c r="Q20" s="163"/>
      <c r="R20" s="164"/>
      <c r="S20" s="164"/>
      <c r="T20" s="164"/>
      <c r="U20" s="164"/>
      <c r="V20" s="164"/>
      <c r="W20" s="165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23.4" customHeight="1" x14ac:dyDescent="0.3">
      <c r="B21" s="247"/>
      <c r="C21" s="250"/>
      <c r="D21" s="184"/>
      <c r="E21" s="186"/>
      <c r="F21" s="188"/>
      <c r="G21" s="181"/>
      <c r="H21" s="335"/>
      <c r="I21" s="335"/>
      <c r="J21" s="335"/>
      <c r="K21" s="335"/>
      <c r="L21" s="335"/>
      <c r="M21" s="335"/>
      <c r="N21" s="335"/>
      <c r="O21" s="335"/>
      <c r="P21" s="335"/>
      <c r="Q21" s="163"/>
      <c r="R21" s="164"/>
      <c r="S21" s="164"/>
      <c r="T21" s="164"/>
      <c r="U21" s="164"/>
      <c r="V21" s="164"/>
      <c r="W21" s="165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14.4" customHeight="1" x14ac:dyDescent="0.3">
      <c r="B22" s="247"/>
      <c r="C22" s="250"/>
      <c r="D22" s="184">
        <v>3</v>
      </c>
      <c r="E22" s="186" t="s">
        <v>31</v>
      </c>
      <c r="F22" s="188">
        <v>2</v>
      </c>
      <c r="G22" s="181"/>
      <c r="H22" s="335" t="s">
        <v>227</v>
      </c>
      <c r="I22" s="335"/>
      <c r="J22" s="335"/>
      <c r="K22" s="335"/>
      <c r="L22" s="335"/>
      <c r="M22" s="335"/>
      <c r="N22" s="335"/>
      <c r="O22" s="335"/>
      <c r="P22" s="335"/>
      <c r="Q22" s="163"/>
      <c r="R22" s="164"/>
      <c r="S22" s="164"/>
      <c r="T22" s="164"/>
      <c r="U22" s="164"/>
      <c r="V22" s="164"/>
      <c r="W22" s="165"/>
      <c r="X22" s="222"/>
      <c r="Y22" s="220"/>
      <c r="Z22" s="220"/>
      <c r="AA22" s="220"/>
      <c r="AB22" s="220"/>
      <c r="AC22" s="220"/>
      <c r="AD22" s="221"/>
      <c r="AE22" s="222"/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22.2" customHeight="1" x14ac:dyDescent="0.3">
      <c r="B23" s="247"/>
      <c r="C23" s="250"/>
      <c r="D23" s="184"/>
      <c r="E23" s="186"/>
      <c r="F23" s="188"/>
      <c r="G23" s="181"/>
      <c r="H23" s="335"/>
      <c r="I23" s="335"/>
      <c r="J23" s="335"/>
      <c r="K23" s="335"/>
      <c r="L23" s="335"/>
      <c r="M23" s="335"/>
      <c r="N23" s="335"/>
      <c r="O23" s="335"/>
      <c r="P23" s="335"/>
      <c r="Q23" s="163"/>
      <c r="R23" s="164"/>
      <c r="S23" s="164"/>
      <c r="T23" s="164"/>
      <c r="U23" s="164"/>
      <c r="V23" s="164"/>
      <c r="W23" s="165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0.199999999999999" customHeight="1" x14ac:dyDescent="0.3">
      <c r="B24" s="247"/>
      <c r="C24" s="250"/>
      <c r="D24" s="184">
        <v>4</v>
      </c>
      <c r="E24" s="186" t="s">
        <v>407</v>
      </c>
      <c r="F24" s="188">
        <v>2</v>
      </c>
      <c r="G24" s="181"/>
      <c r="H24" s="335" t="s">
        <v>228</v>
      </c>
      <c r="I24" s="335"/>
      <c r="J24" s="335"/>
      <c r="K24" s="335"/>
      <c r="L24" s="335"/>
      <c r="M24" s="335"/>
      <c r="N24" s="335"/>
      <c r="O24" s="335"/>
      <c r="P24" s="335"/>
      <c r="Q24" s="163"/>
      <c r="R24" s="164"/>
      <c r="S24" s="164"/>
      <c r="T24" s="164"/>
      <c r="U24" s="164"/>
      <c r="V24" s="164"/>
      <c r="W24" s="165"/>
      <c r="X24" s="222"/>
      <c r="Y24" s="220"/>
      <c r="Z24" s="220"/>
      <c r="AA24" s="220"/>
      <c r="AB24" s="220"/>
      <c r="AC24" s="220"/>
      <c r="AD24" s="221"/>
      <c r="AE24" s="222"/>
      <c r="AF24" s="220"/>
      <c r="AG24" s="220"/>
      <c r="AH24" s="220"/>
      <c r="AI24" s="220"/>
      <c r="AJ24" s="220"/>
      <c r="AK24" s="221"/>
      <c r="AL24" s="205" t="s">
        <v>246</v>
      </c>
      <c r="AM24" s="310" t="s">
        <v>56</v>
      </c>
      <c r="AN24" s="311"/>
      <c r="AO24" s="311"/>
      <c r="AP24" s="311"/>
      <c r="AQ24" s="312"/>
    </row>
    <row r="25" spans="1:43" ht="20.399999999999999" customHeight="1" thickBot="1" x14ac:dyDescent="0.35">
      <c r="B25" s="248"/>
      <c r="C25" s="251"/>
      <c r="D25" s="185"/>
      <c r="E25" s="187"/>
      <c r="F25" s="189"/>
      <c r="G25" s="179"/>
      <c r="H25" s="339"/>
      <c r="I25" s="339"/>
      <c r="J25" s="339"/>
      <c r="K25" s="339"/>
      <c r="L25" s="339"/>
      <c r="M25" s="339"/>
      <c r="N25" s="339"/>
      <c r="O25" s="339"/>
      <c r="P25" s="339"/>
      <c r="Q25" s="166"/>
      <c r="R25" s="167"/>
      <c r="S25" s="167"/>
      <c r="T25" s="167"/>
      <c r="U25" s="167"/>
      <c r="V25" s="167"/>
      <c r="W25" s="168"/>
      <c r="X25" s="252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4"/>
      <c r="AL25" s="207"/>
      <c r="AM25" s="313"/>
      <c r="AN25" s="314"/>
      <c r="AO25" s="314"/>
      <c r="AP25" s="314"/>
      <c r="AQ25" s="315"/>
    </row>
    <row r="26" spans="1:43" ht="7.8" customHeight="1" thickBot="1" x14ac:dyDescent="0.35"/>
    <row r="27" spans="1:43" ht="14.4" customHeight="1" x14ac:dyDescent="0.3">
      <c r="B27" s="246" t="s">
        <v>9</v>
      </c>
      <c r="C27" s="249"/>
      <c r="D27" s="257">
        <v>1</v>
      </c>
      <c r="E27" s="258" t="s">
        <v>40</v>
      </c>
      <c r="F27" s="259">
        <v>2</v>
      </c>
      <c r="G27" s="180" t="s">
        <v>210</v>
      </c>
      <c r="H27" s="336" t="s">
        <v>227</v>
      </c>
      <c r="I27" s="337"/>
      <c r="J27" s="337"/>
      <c r="K27" s="337"/>
      <c r="L27" s="337"/>
      <c r="M27" s="337"/>
      <c r="N27" s="337"/>
      <c r="O27" s="337"/>
      <c r="P27" s="338"/>
      <c r="Q27" s="160" t="s">
        <v>561</v>
      </c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24.6" customHeight="1" x14ac:dyDescent="0.3">
      <c r="B28" s="247"/>
      <c r="C28" s="250"/>
      <c r="D28" s="184"/>
      <c r="E28" s="186"/>
      <c r="F28" s="188"/>
      <c r="G28" s="181"/>
      <c r="H28" s="175"/>
      <c r="I28" s="176"/>
      <c r="J28" s="176"/>
      <c r="K28" s="176"/>
      <c r="L28" s="176"/>
      <c r="M28" s="176"/>
      <c r="N28" s="176"/>
      <c r="O28" s="176"/>
      <c r="P28" s="177"/>
      <c r="Q28" s="163"/>
      <c r="R28" s="164"/>
      <c r="S28" s="164"/>
      <c r="T28" s="164"/>
      <c r="U28" s="164"/>
      <c r="V28" s="164"/>
      <c r="W28" s="165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4.4" customHeight="1" x14ac:dyDescent="0.3">
      <c r="B29" s="247"/>
      <c r="C29" s="250"/>
      <c r="D29" s="184">
        <v>2</v>
      </c>
      <c r="E29" s="186" t="s">
        <v>13</v>
      </c>
      <c r="F29" s="188">
        <v>2</v>
      </c>
      <c r="G29" s="181"/>
      <c r="H29" s="335" t="s">
        <v>228</v>
      </c>
      <c r="I29" s="335"/>
      <c r="J29" s="335"/>
      <c r="K29" s="335"/>
      <c r="L29" s="335"/>
      <c r="M29" s="335"/>
      <c r="N29" s="335"/>
      <c r="O29" s="335"/>
      <c r="P29" s="335"/>
      <c r="Q29" s="163"/>
      <c r="R29" s="164"/>
      <c r="S29" s="164"/>
      <c r="T29" s="164"/>
      <c r="U29" s="164"/>
      <c r="V29" s="164"/>
      <c r="W29" s="165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51"/>
      <c r="AN29" s="149"/>
      <c r="AO29" s="149"/>
      <c r="AP29" s="149"/>
      <c r="AQ29" s="150"/>
    </row>
    <row r="30" spans="1:43" ht="22.2" customHeight="1" x14ac:dyDescent="0.3">
      <c r="B30" s="247"/>
      <c r="C30" s="250"/>
      <c r="D30" s="268"/>
      <c r="E30" s="269"/>
      <c r="F30" s="270"/>
      <c r="G30" s="206"/>
      <c r="H30" s="335"/>
      <c r="I30" s="335"/>
      <c r="J30" s="335"/>
      <c r="K30" s="335"/>
      <c r="L30" s="335"/>
      <c r="M30" s="335"/>
      <c r="N30" s="335"/>
      <c r="O30" s="335"/>
      <c r="P30" s="335"/>
      <c r="Q30" s="169"/>
      <c r="R30" s="170"/>
      <c r="S30" s="170"/>
      <c r="T30" s="170"/>
      <c r="U30" s="170"/>
      <c r="V30" s="170"/>
      <c r="W30" s="171"/>
      <c r="X30" s="271"/>
      <c r="Y30" s="272"/>
      <c r="Z30" s="272"/>
      <c r="AA30" s="272"/>
      <c r="AB30" s="272"/>
      <c r="AC30" s="272"/>
      <c r="AD30" s="273"/>
      <c r="AE30" s="271"/>
      <c r="AF30" s="272"/>
      <c r="AG30" s="272"/>
      <c r="AH30" s="272"/>
      <c r="AI30" s="272"/>
      <c r="AJ30" s="272"/>
      <c r="AK30" s="273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8"/>
      <c r="AN31" s="158"/>
      <c r="AO31" s="158"/>
      <c r="AP31" s="158"/>
      <c r="AQ31" s="159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8"/>
      <c r="AN32" s="158"/>
      <c r="AO32" s="158"/>
      <c r="AP32" s="158"/>
      <c r="AQ32" s="159"/>
    </row>
    <row r="33" spans="2:43" ht="33" customHeight="1" x14ac:dyDescent="0.3">
      <c r="B33" s="247"/>
      <c r="C33" s="250"/>
      <c r="D33" s="274">
        <v>4</v>
      </c>
      <c r="E33" s="275" t="s">
        <v>319</v>
      </c>
      <c r="F33" s="276">
        <v>2</v>
      </c>
      <c r="G33" s="178" t="s">
        <v>210</v>
      </c>
      <c r="H33" s="335" t="s">
        <v>228</v>
      </c>
      <c r="I33" s="335"/>
      <c r="J33" s="335"/>
      <c r="K33" s="335"/>
      <c r="L33" s="335"/>
      <c r="M33" s="335"/>
      <c r="N33" s="335"/>
      <c r="O33" s="335"/>
      <c r="P33" s="335"/>
      <c r="Q33" s="196" t="s">
        <v>223</v>
      </c>
      <c r="R33" s="197"/>
      <c r="S33" s="197"/>
      <c r="T33" s="197"/>
      <c r="U33" s="197"/>
      <c r="V33" s="197"/>
      <c r="W33" s="198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310" t="s">
        <v>562</v>
      </c>
      <c r="AN33" s="311"/>
      <c r="AO33" s="311"/>
      <c r="AP33" s="311"/>
      <c r="AQ33" s="312"/>
    </row>
    <row r="34" spans="2:43" ht="45" customHeight="1" thickBot="1" x14ac:dyDescent="0.35">
      <c r="B34" s="248"/>
      <c r="C34" s="251"/>
      <c r="D34" s="185"/>
      <c r="E34" s="187"/>
      <c r="F34" s="189"/>
      <c r="G34" s="179"/>
      <c r="H34" s="339"/>
      <c r="I34" s="339"/>
      <c r="J34" s="339"/>
      <c r="K34" s="339"/>
      <c r="L34" s="339"/>
      <c r="M34" s="339"/>
      <c r="N34" s="339"/>
      <c r="O34" s="339"/>
      <c r="P34" s="339"/>
      <c r="Q34" s="166"/>
      <c r="R34" s="167"/>
      <c r="S34" s="167"/>
      <c r="T34" s="167"/>
      <c r="U34" s="167"/>
      <c r="V34" s="167"/>
      <c r="W34" s="168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313"/>
      <c r="AN34" s="314"/>
      <c r="AO34" s="314"/>
      <c r="AP34" s="314"/>
      <c r="AQ34" s="315"/>
    </row>
    <row r="35" spans="2:43" ht="15" thickBot="1" x14ac:dyDescent="0.35"/>
    <row r="36" spans="2:43" ht="14.4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v>2</v>
      </c>
      <c r="G36" s="180" t="s">
        <v>210</v>
      </c>
      <c r="H36" s="334" t="s">
        <v>229</v>
      </c>
      <c r="I36" s="334"/>
      <c r="J36" s="334"/>
      <c r="K36" s="334"/>
      <c r="L36" s="334"/>
      <c r="M36" s="334"/>
      <c r="N36" s="334"/>
      <c r="O36" s="334"/>
      <c r="P36" s="334"/>
      <c r="Q36" s="160" t="s">
        <v>347</v>
      </c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14.4" customHeight="1" x14ac:dyDescent="0.3">
      <c r="B37" s="247"/>
      <c r="C37" s="250"/>
      <c r="D37" s="184"/>
      <c r="E37" s="186"/>
      <c r="F37" s="188"/>
      <c r="G37" s="181"/>
      <c r="H37" s="335"/>
      <c r="I37" s="335"/>
      <c r="J37" s="335"/>
      <c r="K37" s="335"/>
      <c r="L37" s="335"/>
      <c r="M37" s="335"/>
      <c r="N37" s="335"/>
      <c r="O37" s="335"/>
      <c r="P37" s="335"/>
      <c r="Q37" s="163"/>
      <c r="R37" s="164"/>
      <c r="S37" s="164"/>
      <c r="T37" s="164"/>
      <c r="U37" s="164"/>
      <c r="V37" s="164"/>
      <c r="W37" s="165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14.4" customHeight="1" x14ac:dyDescent="0.3">
      <c r="B38" s="247"/>
      <c r="C38" s="250"/>
      <c r="D38" s="184">
        <v>2</v>
      </c>
      <c r="E38" s="186" t="s">
        <v>409</v>
      </c>
      <c r="F38" s="188">
        <v>2</v>
      </c>
      <c r="G38" s="181"/>
      <c r="H38" s="175" t="s">
        <v>229</v>
      </c>
      <c r="I38" s="176"/>
      <c r="J38" s="176"/>
      <c r="K38" s="176"/>
      <c r="L38" s="176"/>
      <c r="M38" s="176"/>
      <c r="N38" s="176"/>
      <c r="O38" s="176"/>
      <c r="P38" s="177"/>
      <c r="Q38" s="163"/>
      <c r="R38" s="164"/>
      <c r="S38" s="164"/>
      <c r="T38" s="164"/>
      <c r="U38" s="164"/>
      <c r="V38" s="164"/>
      <c r="W38" s="165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14.4" customHeight="1" x14ac:dyDescent="0.3">
      <c r="B39" s="247"/>
      <c r="C39" s="250"/>
      <c r="D39" s="184"/>
      <c r="E39" s="186"/>
      <c r="F39" s="188"/>
      <c r="G39" s="181"/>
      <c r="H39" s="175"/>
      <c r="I39" s="176"/>
      <c r="J39" s="176"/>
      <c r="K39" s="176"/>
      <c r="L39" s="176"/>
      <c r="M39" s="176"/>
      <c r="N39" s="176"/>
      <c r="O39" s="176"/>
      <c r="P39" s="177"/>
      <c r="Q39" s="163"/>
      <c r="R39" s="164"/>
      <c r="S39" s="164"/>
      <c r="T39" s="164"/>
      <c r="U39" s="164"/>
      <c r="V39" s="164"/>
      <c r="W39" s="165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v>2</v>
      </c>
      <c r="G40" s="181"/>
      <c r="H40" s="175" t="s">
        <v>229</v>
      </c>
      <c r="I40" s="176"/>
      <c r="J40" s="176"/>
      <c r="K40" s="176"/>
      <c r="L40" s="176"/>
      <c r="M40" s="176"/>
      <c r="N40" s="176"/>
      <c r="O40" s="176"/>
      <c r="P40" s="177"/>
      <c r="Q40" s="163"/>
      <c r="R40" s="164"/>
      <c r="S40" s="164"/>
      <c r="T40" s="164"/>
      <c r="U40" s="164"/>
      <c r="V40" s="164"/>
      <c r="W40" s="165"/>
      <c r="X40" s="222"/>
      <c r="Y40" s="220"/>
      <c r="Z40" s="220"/>
      <c r="AA40" s="220"/>
      <c r="AB40" s="220"/>
      <c r="AC40" s="220"/>
      <c r="AD40" s="221"/>
      <c r="AE40" s="222"/>
      <c r="AF40" s="220"/>
      <c r="AG40" s="220"/>
      <c r="AH40" s="220"/>
      <c r="AI40" s="220"/>
      <c r="AJ40" s="220"/>
      <c r="AK40" s="221"/>
      <c r="AL40" s="260" t="s">
        <v>249</v>
      </c>
      <c r="AM40" s="148"/>
      <c r="AN40" s="149"/>
      <c r="AO40" s="149"/>
      <c r="AP40" s="149"/>
      <c r="AQ40" s="150"/>
    </row>
    <row r="41" spans="2:43" ht="14.4" customHeight="1" x14ac:dyDescent="0.3">
      <c r="B41" s="247"/>
      <c r="C41" s="250"/>
      <c r="D41" s="184"/>
      <c r="E41" s="186"/>
      <c r="F41" s="188"/>
      <c r="G41" s="181"/>
      <c r="H41" s="175"/>
      <c r="I41" s="176"/>
      <c r="J41" s="176"/>
      <c r="K41" s="176"/>
      <c r="L41" s="176"/>
      <c r="M41" s="176"/>
      <c r="N41" s="176"/>
      <c r="O41" s="176"/>
      <c r="P41" s="177"/>
      <c r="Q41" s="163"/>
      <c r="R41" s="164"/>
      <c r="S41" s="164"/>
      <c r="T41" s="164"/>
      <c r="U41" s="164"/>
      <c r="V41" s="164"/>
      <c r="W41" s="165"/>
      <c r="X41" s="222"/>
      <c r="Y41" s="220"/>
      <c r="Z41" s="220"/>
      <c r="AA41" s="220"/>
      <c r="AB41" s="220"/>
      <c r="AC41" s="220"/>
      <c r="AD41" s="221"/>
      <c r="AE41" s="222"/>
      <c r="AF41" s="220"/>
      <c r="AG41" s="220"/>
      <c r="AH41" s="220"/>
      <c r="AI41" s="220"/>
      <c r="AJ41" s="220"/>
      <c r="AK41" s="221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v>2</v>
      </c>
      <c r="G42" s="181"/>
      <c r="H42" s="175" t="s">
        <v>230</v>
      </c>
      <c r="I42" s="176"/>
      <c r="J42" s="176"/>
      <c r="K42" s="176"/>
      <c r="L42" s="176"/>
      <c r="M42" s="176"/>
      <c r="N42" s="176"/>
      <c r="O42" s="176"/>
      <c r="P42" s="177"/>
      <c r="Q42" s="163"/>
      <c r="R42" s="164"/>
      <c r="S42" s="164"/>
      <c r="T42" s="164"/>
      <c r="U42" s="164"/>
      <c r="V42" s="164"/>
      <c r="W42" s="165"/>
      <c r="X42" s="222"/>
      <c r="Y42" s="220"/>
      <c r="Z42" s="220"/>
      <c r="AA42" s="220"/>
      <c r="AB42" s="220"/>
      <c r="AC42" s="220"/>
      <c r="AD42" s="221"/>
      <c r="AE42" s="222"/>
      <c r="AF42" s="220"/>
      <c r="AG42" s="220"/>
      <c r="AH42" s="220"/>
      <c r="AI42" s="220"/>
      <c r="AJ42" s="220"/>
      <c r="AK42" s="221"/>
      <c r="AL42" s="205" t="s">
        <v>250</v>
      </c>
      <c r="AM42" s="148"/>
      <c r="AN42" s="149"/>
      <c r="AO42" s="149"/>
      <c r="AP42" s="149"/>
      <c r="AQ42" s="150"/>
    </row>
    <row r="43" spans="2:43" ht="14.4" customHeight="1" x14ac:dyDescent="0.3">
      <c r="B43" s="247"/>
      <c r="C43" s="250"/>
      <c r="D43" s="184"/>
      <c r="E43" s="186"/>
      <c r="F43" s="188"/>
      <c r="G43" s="181"/>
      <c r="H43" s="175"/>
      <c r="I43" s="176"/>
      <c r="J43" s="176"/>
      <c r="K43" s="176"/>
      <c r="L43" s="176"/>
      <c r="M43" s="176"/>
      <c r="N43" s="176"/>
      <c r="O43" s="176"/>
      <c r="P43" s="177"/>
      <c r="Q43" s="163"/>
      <c r="R43" s="164"/>
      <c r="S43" s="164"/>
      <c r="T43" s="164"/>
      <c r="U43" s="164"/>
      <c r="V43" s="164"/>
      <c r="W43" s="165"/>
      <c r="X43" s="222"/>
      <c r="Y43" s="220"/>
      <c r="Z43" s="220"/>
      <c r="AA43" s="220"/>
      <c r="AB43" s="220"/>
      <c r="AC43" s="220"/>
      <c r="AD43" s="221"/>
      <c r="AE43" s="222"/>
      <c r="AF43" s="220"/>
      <c r="AG43" s="220"/>
      <c r="AH43" s="220"/>
      <c r="AI43" s="220"/>
      <c r="AJ43" s="220"/>
      <c r="AK43" s="221"/>
      <c r="AL43" s="205"/>
      <c r="AM43" s="148"/>
      <c r="AN43" s="149"/>
      <c r="AO43" s="149"/>
      <c r="AP43" s="149"/>
      <c r="AQ43" s="150"/>
    </row>
    <row r="44" spans="2:43" ht="14.4" customHeight="1" x14ac:dyDescent="0.3">
      <c r="B44" s="247"/>
      <c r="C44" s="250"/>
      <c r="D44" s="184">
        <v>5</v>
      </c>
      <c r="E44" s="186" t="s">
        <v>412</v>
      </c>
      <c r="F44" s="188">
        <v>2</v>
      </c>
      <c r="G44" s="181"/>
      <c r="H44" s="175" t="s">
        <v>229</v>
      </c>
      <c r="I44" s="176"/>
      <c r="J44" s="176"/>
      <c r="K44" s="176"/>
      <c r="L44" s="176"/>
      <c r="M44" s="176"/>
      <c r="N44" s="176"/>
      <c r="O44" s="176"/>
      <c r="P44" s="177"/>
      <c r="Q44" s="163"/>
      <c r="R44" s="164"/>
      <c r="S44" s="164"/>
      <c r="T44" s="164"/>
      <c r="U44" s="164"/>
      <c r="V44" s="164"/>
      <c r="W44" s="165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15" customHeight="1" thickBot="1" x14ac:dyDescent="0.35">
      <c r="B45" s="248"/>
      <c r="C45" s="251"/>
      <c r="D45" s="185"/>
      <c r="E45" s="187"/>
      <c r="F45" s="189"/>
      <c r="G45" s="179"/>
      <c r="H45" s="230"/>
      <c r="I45" s="231"/>
      <c r="J45" s="231"/>
      <c r="K45" s="231"/>
      <c r="L45" s="231"/>
      <c r="M45" s="231"/>
      <c r="N45" s="231"/>
      <c r="O45" s="231"/>
      <c r="P45" s="232"/>
      <c r="Q45" s="166"/>
      <c r="R45" s="167"/>
      <c r="S45" s="167"/>
      <c r="T45" s="167"/>
      <c r="U45" s="167"/>
      <c r="V45" s="167"/>
      <c r="W45" s="168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14.4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v>2</v>
      </c>
      <c r="G47" s="180" t="s">
        <v>210</v>
      </c>
      <c r="H47" s="227" t="s">
        <v>229</v>
      </c>
      <c r="I47" s="228"/>
      <c r="J47" s="228"/>
      <c r="K47" s="228"/>
      <c r="L47" s="228"/>
      <c r="M47" s="228"/>
      <c r="N47" s="228"/>
      <c r="O47" s="228"/>
      <c r="P47" s="229"/>
      <c r="Q47" s="160" t="s">
        <v>211</v>
      </c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33.6" customHeight="1" x14ac:dyDescent="0.3">
      <c r="B48" s="247"/>
      <c r="C48" s="250"/>
      <c r="D48" s="184"/>
      <c r="E48" s="186"/>
      <c r="F48" s="188"/>
      <c r="G48" s="181"/>
      <c r="H48" s="217"/>
      <c r="I48" s="218"/>
      <c r="J48" s="218"/>
      <c r="K48" s="218"/>
      <c r="L48" s="218"/>
      <c r="M48" s="218"/>
      <c r="N48" s="218"/>
      <c r="O48" s="218"/>
      <c r="P48" s="219"/>
      <c r="Q48" s="163"/>
      <c r="R48" s="164"/>
      <c r="S48" s="164"/>
      <c r="T48" s="164"/>
      <c r="U48" s="164"/>
      <c r="V48" s="164"/>
      <c r="W48" s="165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14.4" customHeight="1" x14ac:dyDescent="0.3">
      <c r="B49" s="247"/>
      <c r="C49" s="250"/>
      <c r="D49" s="184">
        <v>2</v>
      </c>
      <c r="E49" s="186" t="s">
        <v>413</v>
      </c>
      <c r="F49" s="188">
        <v>2</v>
      </c>
      <c r="G49" s="181"/>
      <c r="H49" s="172" t="s">
        <v>230</v>
      </c>
      <c r="I49" s="173"/>
      <c r="J49" s="173"/>
      <c r="K49" s="173"/>
      <c r="L49" s="173"/>
      <c r="M49" s="173"/>
      <c r="N49" s="173"/>
      <c r="O49" s="173"/>
      <c r="P49" s="174"/>
      <c r="Q49" s="163"/>
      <c r="R49" s="164"/>
      <c r="S49" s="164"/>
      <c r="T49" s="164"/>
      <c r="U49" s="164"/>
      <c r="V49" s="164"/>
      <c r="W49" s="165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30.6" customHeight="1" x14ac:dyDescent="0.3">
      <c r="B50" s="247"/>
      <c r="C50" s="250"/>
      <c r="D50" s="184"/>
      <c r="E50" s="186"/>
      <c r="F50" s="188"/>
      <c r="G50" s="181"/>
      <c r="H50" s="217"/>
      <c r="I50" s="218"/>
      <c r="J50" s="218"/>
      <c r="K50" s="218"/>
      <c r="L50" s="218"/>
      <c r="M50" s="218"/>
      <c r="N50" s="218"/>
      <c r="O50" s="218"/>
      <c r="P50" s="219"/>
      <c r="Q50" s="163"/>
      <c r="R50" s="164"/>
      <c r="S50" s="164"/>
      <c r="T50" s="164"/>
      <c r="U50" s="164"/>
      <c r="V50" s="164"/>
      <c r="W50" s="165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14.4" customHeight="1" x14ac:dyDescent="0.3">
      <c r="B51" s="247"/>
      <c r="C51" s="250"/>
      <c r="D51" s="184">
        <v>3</v>
      </c>
      <c r="E51" s="186" t="s">
        <v>42</v>
      </c>
      <c r="F51" s="188">
        <v>2</v>
      </c>
      <c r="G51" s="181"/>
      <c r="H51" s="172" t="s">
        <v>230</v>
      </c>
      <c r="I51" s="173"/>
      <c r="J51" s="173"/>
      <c r="K51" s="173"/>
      <c r="L51" s="173"/>
      <c r="M51" s="173"/>
      <c r="N51" s="173"/>
      <c r="O51" s="173"/>
      <c r="P51" s="174"/>
      <c r="Q51" s="163"/>
      <c r="R51" s="164"/>
      <c r="S51" s="164"/>
      <c r="T51" s="164"/>
      <c r="U51" s="164"/>
      <c r="V51" s="164"/>
      <c r="W51" s="165"/>
      <c r="X51" s="222"/>
      <c r="Y51" s="220"/>
      <c r="Z51" s="220"/>
      <c r="AA51" s="220"/>
      <c r="AB51" s="220"/>
      <c r="AC51" s="220"/>
      <c r="AD51" s="221"/>
      <c r="AE51" s="222"/>
      <c r="AF51" s="220"/>
      <c r="AG51" s="220"/>
      <c r="AH51" s="220"/>
      <c r="AI51" s="220"/>
      <c r="AJ51" s="220"/>
      <c r="AK51" s="221"/>
      <c r="AL51" s="205" t="s">
        <v>254</v>
      </c>
      <c r="AM51" s="310" t="s">
        <v>496</v>
      </c>
      <c r="AN51" s="311"/>
      <c r="AO51" s="311"/>
      <c r="AP51" s="311"/>
      <c r="AQ51" s="312"/>
    </row>
    <row r="52" spans="2:43" ht="23.4" customHeight="1" thickBot="1" x14ac:dyDescent="0.35">
      <c r="B52" s="248"/>
      <c r="C52" s="251"/>
      <c r="D52" s="185"/>
      <c r="E52" s="187"/>
      <c r="F52" s="189"/>
      <c r="G52" s="179"/>
      <c r="H52" s="208"/>
      <c r="I52" s="209"/>
      <c r="J52" s="209"/>
      <c r="K52" s="209"/>
      <c r="L52" s="209"/>
      <c r="M52" s="209"/>
      <c r="N52" s="209"/>
      <c r="O52" s="209"/>
      <c r="P52" s="210"/>
      <c r="Q52" s="166"/>
      <c r="R52" s="167"/>
      <c r="S52" s="167"/>
      <c r="T52" s="167"/>
      <c r="U52" s="167"/>
      <c r="V52" s="167"/>
      <c r="W52" s="168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313"/>
      <c r="AN52" s="314"/>
      <c r="AO52" s="314"/>
      <c r="AP52" s="314"/>
      <c r="AQ52" s="315"/>
    </row>
    <row r="53" spans="2:43" ht="27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4.2" customHeight="1" thickBot="1" x14ac:dyDescent="0.35"/>
    <row r="55" spans="2:43" ht="14.4" customHeight="1" x14ac:dyDescent="0.3">
      <c r="B55" s="246" t="s">
        <v>12</v>
      </c>
      <c r="C55" s="249"/>
      <c r="D55" s="257">
        <v>2</v>
      </c>
      <c r="E55" s="258" t="s">
        <v>415</v>
      </c>
      <c r="F55" s="259">
        <v>2</v>
      </c>
      <c r="G55" s="180" t="s">
        <v>29</v>
      </c>
      <c r="H55" s="341" t="s">
        <v>231</v>
      </c>
      <c r="I55" s="228"/>
      <c r="J55" s="228"/>
      <c r="K55" s="228"/>
      <c r="L55" s="228"/>
      <c r="M55" s="228"/>
      <c r="N55" s="228"/>
      <c r="O55" s="228"/>
      <c r="P55" s="229"/>
      <c r="Q55" s="160" t="s">
        <v>224</v>
      </c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30" customHeight="1" x14ac:dyDescent="0.3">
      <c r="B56" s="247"/>
      <c r="C56" s="250"/>
      <c r="D56" s="184"/>
      <c r="E56" s="186"/>
      <c r="F56" s="188"/>
      <c r="G56" s="181"/>
      <c r="H56" s="217"/>
      <c r="I56" s="218"/>
      <c r="J56" s="218"/>
      <c r="K56" s="218"/>
      <c r="L56" s="218"/>
      <c r="M56" s="218"/>
      <c r="N56" s="218"/>
      <c r="O56" s="218"/>
      <c r="P56" s="219"/>
      <c r="Q56" s="163"/>
      <c r="R56" s="164"/>
      <c r="S56" s="164"/>
      <c r="T56" s="164"/>
      <c r="U56" s="164"/>
      <c r="V56" s="164"/>
      <c r="W56" s="165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32.4" customHeight="1" x14ac:dyDescent="0.3">
      <c r="B57" s="247"/>
      <c r="C57" s="250"/>
      <c r="D57" s="184">
        <v>3</v>
      </c>
      <c r="E57" s="186" t="s">
        <v>320</v>
      </c>
      <c r="F57" s="188">
        <v>2</v>
      </c>
      <c r="G57" s="181"/>
      <c r="H57" s="340" t="s">
        <v>231</v>
      </c>
      <c r="I57" s="173"/>
      <c r="J57" s="173"/>
      <c r="K57" s="173"/>
      <c r="L57" s="173"/>
      <c r="M57" s="173"/>
      <c r="N57" s="173"/>
      <c r="O57" s="173"/>
      <c r="P57" s="174"/>
      <c r="Q57" s="163"/>
      <c r="R57" s="164"/>
      <c r="S57" s="164"/>
      <c r="T57" s="164"/>
      <c r="U57" s="164"/>
      <c r="V57" s="164"/>
      <c r="W57" s="165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7.8" customHeight="1" x14ac:dyDescent="0.3">
      <c r="B58" s="247"/>
      <c r="C58" s="250"/>
      <c r="D58" s="184"/>
      <c r="E58" s="186"/>
      <c r="F58" s="188"/>
      <c r="G58" s="181"/>
      <c r="H58" s="217"/>
      <c r="I58" s="218"/>
      <c r="J58" s="218"/>
      <c r="K58" s="218"/>
      <c r="L58" s="218"/>
      <c r="M58" s="218"/>
      <c r="N58" s="218"/>
      <c r="O58" s="218"/>
      <c r="P58" s="219"/>
      <c r="Q58" s="163"/>
      <c r="R58" s="164"/>
      <c r="S58" s="164"/>
      <c r="T58" s="164"/>
      <c r="U58" s="164"/>
      <c r="V58" s="164"/>
      <c r="W58" s="165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14.4" customHeight="1" x14ac:dyDescent="0.3">
      <c r="B59" s="247"/>
      <c r="C59" s="250"/>
      <c r="D59" s="184">
        <v>4</v>
      </c>
      <c r="E59" s="186" t="s">
        <v>54</v>
      </c>
      <c r="F59" s="188">
        <v>2</v>
      </c>
      <c r="G59" s="181"/>
      <c r="H59" s="340" t="s">
        <v>231</v>
      </c>
      <c r="I59" s="173"/>
      <c r="J59" s="173"/>
      <c r="K59" s="173"/>
      <c r="L59" s="173"/>
      <c r="M59" s="173"/>
      <c r="N59" s="173"/>
      <c r="O59" s="173"/>
      <c r="P59" s="174"/>
      <c r="Q59" s="163"/>
      <c r="R59" s="164"/>
      <c r="S59" s="164"/>
      <c r="T59" s="164"/>
      <c r="U59" s="164"/>
      <c r="V59" s="164"/>
      <c r="W59" s="165"/>
      <c r="X59" s="222"/>
      <c r="Y59" s="220"/>
      <c r="Z59" s="220"/>
      <c r="AA59" s="220"/>
      <c r="AB59" s="220"/>
      <c r="AC59" s="220"/>
      <c r="AD59" s="221"/>
      <c r="AE59" s="222"/>
      <c r="AF59" s="220"/>
      <c r="AG59" s="220"/>
      <c r="AH59" s="220"/>
      <c r="AI59" s="220"/>
      <c r="AJ59" s="220"/>
      <c r="AK59" s="221"/>
      <c r="AL59" s="205" t="s">
        <v>257</v>
      </c>
      <c r="AM59" s="310" t="s">
        <v>163</v>
      </c>
      <c r="AN59" s="311"/>
      <c r="AO59" s="311"/>
      <c r="AP59" s="311"/>
      <c r="AQ59" s="312"/>
    </row>
    <row r="60" spans="2:43" ht="34.200000000000003" customHeight="1" thickBot="1" x14ac:dyDescent="0.35">
      <c r="B60" s="248"/>
      <c r="C60" s="251"/>
      <c r="D60" s="185"/>
      <c r="E60" s="187"/>
      <c r="F60" s="189"/>
      <c r="G60" s="179"/>
      <c r="H60" s="208"/>
      <c r="I60" s="209"/>
      <c r="J60" s="209"/>
      <c r="K60" s="209"/>
      <c r="L60" s="209"/>
      <c r="M60" s="209"/>
      <c r="N60" s="209"/>
      <c r="O60" s="209"/>
      <c r="P60" s="210"/>
      <c r="Q60" s="166"/>
      <c r="R60" s="167"/>
      <c r="S60" s="167"/>
      <c r="T60" s="167"/>
      <c r="U60" s="167"/>
      <c r="V60" s="167"/>
      <c r="W60" s="168"/>
      <c r="X60" s="252"/>
      <c r="Y60" s="253"/>
      <c r="Z60" s="253"/>
      <c r="AA60" s="253"/>
      <c r="AB60" s="253"/>
      <c r="AC60" s="253"/>
      <c r="AD60" s="254"/>
      <c r="AE60" s="252"/>
      <c r="AF60" s="253"/>
      <c r="AG60" s="253"/>
      <c r="AH60" s="253"/>
      <c r="AI60" s="253"/>
      <c r="AJ60" s="253"/>
      <c r="AK60" s="254"/>
      <c r="AL60" s="207"/>
      <c r="AM60" s="313"/>
      <c r="AN60" s="314"/>
      <c r="AO60" s="314"/>
      <c r="AP60" s="314"/>
      <c r="AQ60" s="315"/>
    </row>
    <row r="61" spans="2:43" ht="10.8" customHeight="1" thickBot="1" x14ac:dyDescent="0.35"/>
    <row r="62" spans="2:43" ht="14.4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v>2</v>
      </c>
      <c r="G62" s="180" t="s">
        <v>29</v>
      </c>
      <c r="H62" s="227" t="s">
        <v>232</v>
      </c>
      <c r="I62" s="228"/>
      <c r="J62" s="228"/>
      <c r="K62" s="228"/>
      <c r="L62" s="228"/>
      <c r="M62" s="228"/>
      <c r="N62" s="228"/>
      <c r="O62" s="228"/>
      <c r="P62" s="229"/>
      <c r="Q62" s="160" t="s">
        <v>348</v>
      </c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14.4" customHeight="1" x14ac:dyDescent="0.3">
      <c r="B63" s="247"/>
      <c r="C63" s="250"/>
      <c r="D63" s="184"/>
      <c r="E63" s="186"/>
      <c r="F63" s="188"/>
      <c r="G63" s="181"/>
      <c r="H63" s="217"/>
      <c r="I63" s="218"/>
      <c r="J63" s="218"/>
      <c r="K63" s="218"/>
      <c r="L63" s="218"/>
      <c r="M63" s="218"/>
      <c r="N63" s="218"/>
      <c r="O63" s="218"/>
      <c r="P63" s="219"/>
      <c r="Q63" s="163"/>
      <c r="R63" s="164"/>
      <c r="S63" s="164"/>
      <c r="T63" s="164"/>
      <c r="U63" s="164"/>
      <c r="V63" s="164"/>
      <c r="W63" s="165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14.4" customHeight="1" x14ac:dyDescent="0.3">
      <c r="B64" s="247"/>
      <c r="C64" s="250"/>
      <c r="D64" s="184">
        <v>2</v>
      </c>
      <c r="E64" s="186" t="s">
        <v>318</v>
      </c>
      <c r="F64" s="188">
        <v>2</v>
      </c>
      <c r="G64" s="181"/>
      <c r="H64" s="278" t="s">
        <v>232</v>
      </c>
      <c r="I64" s="279"/>
      <c r="J64" s="279"/>
      <c r="K64" s="279"/>
      <c r="L64" s="279"/>
      <c r="M64" s="279"/>
      <c r="N64" s="279"/>
      <c r="O64" s="279"/>
      <c r="P64" s="280"/>
      <c r="Q64" s="163"/>
      <c r="R64" s="164"/>
      <c r="S64" s="164"/>
      <c r="T64" s="164"/>
      <c r="U64" s="164"/>
      <c r="V64" s="164"/>
      <c r="W64" s="165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14.4" customHeight="1" x14ac:dyDescent="0.3">
      <c r="B65" s="247"/>
      <c r="C65" s="250"/>
      <c r="D65" s="184"/>
      <c r="E65" s="186"/>
      <c r="F65" s="188"/>
      <c r="G65" s="206"/>
      <c r="H65" s="217"/>
      <c r="I65" s="218"/>
      <c r="J65" s="218"/>
      <c r="K65" s="218"/>
      <c r="L65" s="218"/>
      <c r="M65" s="218"/>
      <c r="N65" s="218"/>
      <c r="O65" s="218"/>
      <c r="P65" s="219"/>
      <c r="Q65" s="169"/>
      <c r="R65" s="170"/>
      <c r="S65" s="170"/>
      <c r="T65" s="170"/>
      <c r="U65" s="170"/>
      <c r="V65" s="170"/>
      <c r="W65" s="171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14.4" customHeight="1" x14ac:dyDescent="0.3">
      <c r="B66" s="247"/>
      <c r="C66" s="250"/>
      <c r="D66" s="184">
        <v>3</v>
      </c>
      <c r="E66" s="186" t="s">
        <v>5</v>
      </c>
      <c r="F66" s="188">
        <v>2</v>
      </c>
      <c r="G66" s="178" t="s">
        <v>221</v>
      </c>
      <c r="H66" s="172" t="s">
        <v>233</v>
      </c>
      <c r="I66" s="173"/>
      <c r="J66" s="173"/>
      <c r="K66" s="173"/>
      <c r="L66" s="173"/>
      <c r="M66" s="173"/>
      <c r="N66" s="173"/>
      <c r="O66" s="173"/>
      <c r="P66" s="174"/>
      <c r="Q66" s="196" t="s">
        <v>225</v>
      </c>
      <c r="R66" s="197"/>
      <c r="S66" s="197"/>
      <c r="T66" s="197"/>
      <c r="U66" s="197"/>
      <c r="V66" s="197"/>
      <c r="W66" s="198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51" t="s">
        <v>498</v>
      </c>
      <c r="AN66" s="152"/>
      <c r="AO66" s="152"/>
      <c r="AP66" s="152"/>
      <c r="AQ66" s="153"/>
    </row>
    <row r="67" spans="2:43" ht="14.4" customHeight="1" x14ac:dyDescent="0.3">
      <c r="B67" s="247"/>
      <c r="C67" s="250"/>
      <c r="D67" s="184"/>
      <c r="E67" s="186"/>
      <c r="F67" s="188"/>
      <c r="G67" s="181"/>
      <c r="H67" s="217"/>
      <c r="I67" s="218"/>
      <c r="J67" s="218"/>
      <c r="K67" s="218"/>
      <c r="L67" s="218"/>
      <c r="M67" s="218"/>
      <c r="N67" s="218"/>
      <c r="O67" s="218"/>
      <c r="P67" s="219"/>
      <c r="Q67" s="163"/>
      <c r="R67" s="164"/>
      <c r="S67" s="164"/>
      <c r="T67" s="164"/>
      <c r="U67" s="164"/>
      <c r="V67" s="164"/>
      <c r="W67" s="165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51"/>
      <c r="AN67" s="152"/>
      <c r="AO67" s="152"/>
      <c r="AP67" s="152"/>
      <c r="AQ67" s="153"/>
    </row>
    <row r="68" spans="2:43" ht="14.4" customHeight="1" x14ac:dyDescent="0.3">
      <c r="B68" s="247"/>
      <c r="C68" s="250"/>
      <c r="D68" s="184">
        <v>4</v>
      </c>
      <c r="E68" s="186" t="s">
        <v>417</v>
      </c>
      <c r="F68" s="188">
        <v>2</v>
      </c>
      <c r="G68" s="181"/>
      <c r="H68" s="172" t="s">
        <v>234</v>
      </c>
      <c r="I68" s="173"/>
      <c r="J68" s="173"/>
      <c r="K68" s="173"/>
      <c r="L68" s="173"/>
      <c r="M68" s="173"/>
      <c r="N68" s="173"/>
      <c r="O68" s="173"/>
      <c r="P68" s="174"/>
      <c r="Q68" s="163"/>
      <c r="R68" s="164"/>
      <c r="S68" s="164"/>
      <c r="T68" s="164"/>
      <c r="U68" s="164"/>
      <c r="V68" s="164"/>
      <c r="W68" s="165"/>
      <c r="X68" s="222"/>
      <c r="Y68" s="220"/>
      <c r="Z68" s="220"/>
      <c r="AA68" s="220"/>
      <c r="AB68" s="220"/>
      <c r="AC68" s="220"/>
      <c r="AD68" s="221"/>
      <c r="AE68" s="222"/>
      <c r="AF68" s="220"/>
      <c r="AG68" s="220"/>
      <c r="AH68" s="220"/>
      <c r="AI68" s="220"/>
      <c r="AJ68" s="220"/>
      <c r="AK68" s="221"/>
      <c r="AL68" s="205" t="s">
        <v>261</v>
      </c>
      <c r="AM68" s="151"/>
      <c r="AN68" s="152"/>
      <c r="AO68" s="152"/>
      <c r="AP68" s="152"/>
      <c r="AQ68" s="153"/>
    </row>
    <row r="69" spans="2:43" ht="14.4" customHeight="1" x14ac:dyDescent="0.3">
      <c r="B69" s="247"/>
      <c r="C69" s="250"/>
      <c r="D69" s="184"/>
      <c r="E69" s="186"/>
      <c r="F69" s="188"/>
      <c r="G69" s="181"/>
      <c r="H69" s="217"/>
      <c r="I69" s="218"/>
      <c r="J69" s="218"/>
      <c r="K69" s="218"/>
      <c r="L69" s="218"/>
      <c r="M69" s="218"/>
      <c r="N69" s="218"/>
      <c r="O69" s="218"/>
      <c r="P69" s="219"/>
      <c r="Q69" s="163"/>
      <c r="R69" s="164"/>
      <c r="S69" s="164"/>
      <c r="T69" s="164"/>
      <c r="U69" s="164"/>
      <c r="V69" s="164"/>
      <c r="W69" s="165"/>
      <c r="X69" s="222"/>
      <c r="Y69" s="220"/>
      <c r="Z69" s="220"/>
      <c r="AA69" s="220"/>
      <c r="AB69" s="220"/>
      <c r="AC69" s="220"/>
      <c r="AD69" s="221"/>
      <c r="AE69" s="222"/>
      <c r="AF69" s="220"/>
      <c r="AG69" s="220"/>
      <c r="AH69" s="220"/>
      <c r="AI69" s="220"/>
      <c r="AJ69" s="220"/>
      <c r="AK69" s="221"/>
      <c r="AL69" s="205"/>
      <c r="AM69" s="151"/>
      <c r="AN69" s="152"/>
      <c r="AO69" s="152"/>
      <c r="AP69" s="152"/>
      <c r="AQ69" s="153"/>
    </row>
    <row r="70" spans="2:43" ht="14.4" customHeight="1" x14ac:dyDescent="0.3">
      <c r="B70" s="247"/>
      <c r="C70" s="250"/>
      <c r="D70" s="184">
        <v>5</v>
      </c>
      <c r="E70" s="186" t="s">
        <v>55</v>
      </c>
      <c r="F70" s="188">
        <v>2</v>
      </c>
      <c r="G70" s="181"/>
      <c r="H70" s="172" t="s">
        <v>233</v>
      </c>
      <c r="I70" s="173"/>
      <c r="J70" s="173"/>
      <c r="K70" s="173"/>
      <c r="L70" s="173"/>
      <c r="M70" s="173"/>
      <c r="N70" s="173"/>
      <c r="O70" s="173"/>
      <c r="P70" s="174"/>
      <c r="Q70" s="163"/>
      <c r="R70" s="164"/>
      <c r="S70" s="164"/>
      <c r="T70" s="164"/>
      <c r="U70" s="164"/>
      <c r="V70" s="164"/>
      <c r="W70" s="165"/>
      <c r="X70" s="222"/>
      <c r="Y70" s="220"/>
      <c r="Z70" s="220"/>
      <c r="AA70" s="220"/>
      <c r="AB70" s="220"/>
      <c r="AC70" s="220"/>
      <c r="AD70" s="221"/>
      <c r="AE70" s="222"/>
      <c r="AF70" s="220"/>
      <c r="AG70" s="220"/>
      <c r="AH70" s="220"/>
      <c r="AI70" s="220"/>
      <c r="AJ70" s="220"/>
      <c r="AK70" s="221"/>
      <c r="AL70" s="205" t="s">
        <v>262</v>
      </c>
      <c r="AM70" s="190" t="s">
        <v>446</v>
      </c>
      <c r="AN70" s="191"/>
      <c r="AO70" s="191"/>
      <c r="AP70" s="191"/>
      <c r="AQ70" s="192"/>
    </row>
    <row r="71" spans="2:43" ht="15" customHeight="1" thickBot="1" x14ac:dyDescent="0.35">
      <c r="B71" s="248"/>
      <c r="C71" s="251"/>
      <c r="D71" s="185"/>
      <c r="E71" s="187"/>
      <c r="F71" s="189"/>
      <c r="G71" s="179"/>
      <c r="H71" s="208"/>
      <c r="I71" s="209"/>
      <c r="J71" s="209"/>
      <c r="K71" s="209"/>
      <c r="L71" s="209"/>
      <c r="M71" s="209"/>
      <c r="N71" s="209"/>
      <c r="O71" s="209"/>
      <c r="P71" s="210"/>
      <c r="Q71" s="166"/>
      <c r="R71" s="167"/>
      <c r="S71" s="167"/>
      <c r="T71" s="167"/>
      <c r="U71" s="167"/>
      <c r="V71" s="167"/>
      <c r="W71" s="168"/>
      <c r="X71" s="252"/>
      <c r="Y71" s="253"/>
      <c r="Z71" s="253"/>
      <c r="AA71" s="253"/>
      <c r="AB71" s="253"/>
      <c r="AC71" s="253"/>
      <c r="AD71" s="254"/>
      <c r="AE71" s="252"/>
      <c r="AF71" s="253"/>
      <c r="AG71" s="253"/>
      <c r="AH71" s="253"/>
      <c r="AI71" s="253"/>
      <c r="AJ71" s="253"/>
      <c r="AK71" s="254"/>
      <c r="AL71" s="207"/>
      <c r="AM71" s="193"/>
      <c r="AN71" s="194"/>
      <c r="AO71" s="194"/>
      <c r="AP71" s="194"/>
      <c r="AQ71" s="195"/>
    </row>
    <row r="72" spans="2:43" ht="7.8" customHeight="1" x14ac:dyDescent="0.3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5.4" customHeight="1" thickBot="1" x14ac:dyDescent="0.35"/>
    <row r="74" spans="2:43" ht="45" customHeight="1" x14ac:dyDescent="0.3">
      <c r="B74" s="246" t="s">
        <v>8</v>
      </c>
      <c r="C74" s="249"/>
      <c r="D74" s="257">
        <v>1</v>
      </c>
      <c r="E74" s="258" t="s">
        <v>30</v>
      </c>
      <c r="F74" s="259">
        <v>2</v>
      </c>
      <c r="G74" s="180" t="s">
        <v>221</v>
      </c>
      <c r="H74" s="227" t="s">
        <v>234</v>
      </c>
      <c r="I74" s="228"/>
      <c r="J74" s="228"/>
      <c r="K74" s="228"/>
      <c r="L74" s="228"/>
      <c r="M74" s="228"/>
      <c r="N74" s="228"/>
      <c r="O74" s="228"/>
      <c r="P74" s="229"/>
      <c r="Q74" s="160" t="s">
        <v>225</v>
      </c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326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40.200000000000003" customHeight="1" x14ac:dyDescent="0.3">
      <c r="B75" s="247"/>
      <c r="C75" s="250"/>
      <c r="D75" s="268"/>
      <c r="E75" s="269"/>
      <c r="F75" s="270"/>
      <c r="G75" s="206"/>
      <c r="H75" s="217"/>
      <c r="I75" s="218"/>
      <c r="J75" s="218"/>
      <c r="K75" s="218"/>
      <c r="L75" s="218"/>
      <c r="M75" s="218"/>
      <c r="N75" s="218"/>
      <c r="O75" s="218"/>
      <c r="P75" s="219"/>
      <c r="Q75" s="169"/>
      <c r="R75" s="170"/>
      <c r="S75" s="170"/>
      <c r="T75" s="170"/>
      <c r="U75" s="170"/>
      <c r="V75" s="170"/>
      <c r="W75" s="171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309"/>
      <c r="AN76" s="158"/>
      <c r="AO76" s="158"/>
      <c r="AP76" s="158"/>
      <c r="AQ76" s="159"/>
    </row>
    <row r="77" spans="2:43" ht="14.4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309"/>
      <c r="AN77" s="158"/>
      <c r="AO77" s="158"/>
      <c r="AP77" s="158"/>
      <c r="AQ77" s="159"/>
    </row>
    <row r="78" spans="2:43" ht="14.4" customHeight="1" x14ac:dyDescent="0.3">
      <c r="B78" s="247"/>
      <c r="C78" s="250"/>
      <c r="D78" s="274">
        <v>3</v>
      </c>
      <c r="E78" s="275" t="s">
        <v>31</v>
      </c>
      <c r="F78" s="276">
        <v>2</v>
      </c>
      <c r="G78" s="178" t="s">
        <v>221</v>
      </c>
      <c r="H78" s="175" t="s">
        <v>233</v>
      </c>
      <c r="I78" s="176"/>
      <c r="J78" s="176"/>
      <c r="K78" s="176"/>
      <c r="L78" s="176"/>
      <c r="M78" s="176"/>
      <c r="N78" s="176"/>
      <c r="O78" s="176"/>
      <c r="P78" s="177"/>
      <c r="Q78" s="196" t="s">
        <v>349</v>
      </c>
      <c r="R78" s="197"/>
      <c r="S78" s="197"/>
      <c r="T78" s="197"/>
      <c r="U78" s="197"/>
      <c r="V78" s="197"/>
      <c r="W78" s="198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190" t="s">
        <v>21</v>
      </c>
      <c r="AN78" s="191"/>
      <c r="AO78" s="191"/>
      <c r="AP78" s="191"/>
      <c r="AQ78" s="192"/>
    </row>
    <row r="79" spans="2:43" ht="37.200000000000003" customHeight="1" x14ac:dyDescent="0.3">
      <c r="B79" s="247"/>
      <c r="C79" s="250"/>
      <c r="D79" s="184"/>
      <c r="E79" s="186"/>
      <c r="F79" s="188"/>
      <c r="G79" s="181"/>
      <c r="H79" s="175"/>
      <c r="I79" s="176"/>
      <c r="J79" s="176"/>
      <c r="K79" s="176"/>
      <c r="L79" s="176"/>
      <c r="M79" s="176"/>
      <c r="N79" s="176"/>
      <c r="O79" s="176"/>
      <c r="P79" s="177"/>
      <c r="Q79" s="163"/>
      <c r="R79" s="164"/>
      <c r="S79" s="164"/>
      <c r="T79" s="164"/>
      <c r="U79" s="164"/>
      <c r="V79" s="164"/>
      <c r="W79" s="165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90"/>
      <c r="AN79" s="191"/>
      <c r="AO79" s="191"/>
      <c r="AP79" s="191"/>
      <c r="AQ79" s="192"/>
    </row>
    <row r="80" spans="2:43" ht="14.4" customHeight="1" x14ac:dyDescent="0.3">
      <c r="B80" s="247"/>
      <c r="C80" s="250"/>
      <c r="D80" s="184">
        <v>4</v>
      </c>
      <c r="E80" s="186" t="s">
        <v>407</v>
      </c>
      <c r="F80" s="188">
        <v>2</v>
      </c>
      <c r="G80" s="181"/>
      <c r="H80" s="335" t="s">
        <v>234</v>
      </c>
      <c r="I80" s="335"/>
      <c r="J80" s="335"/>
      <c r="K80" s="335"/>
      <c r="L80" s="335"/>
      <c r="M80" s="335"/>
      <c r="N80" s="335"/>
      <c r="O80" s="335"/>
      <c r="P80" s="335"/>
      <c r="Q80" s="163"/>
      <c r="R80" s="164"/>
      <c r="S80" s="164"/>
      <c r="T80" s="164"/>
      <c r="U80" s="164"/>
      <c r="V80" s="164"/>
      <c r="W80" s="165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/>
      <c r="AN80" s="191"/>
      <c r="AO80" s="191"/>
      <c r="AP80" s="191"/>
      <c r="AQ80" s="192"/>
    </row>
    <row r="81" spans="2:43" ht="40.799999999999997" customHeight="1" thickBot="1" x14ac:dyDescent="0.35">
      <c r="B81" s="248"/>
      <c r="C81" s="251"/>
      <c r="D81" s="185"/>
      <c r="E81" s="187"/>
      <c r="F81" s="189"/>
      <c r="G81" s="179"/>
      <c r="H81" s="339"/>
      <c r="I81" s="339"/>
      <c r="J81" s="339"/>
      <c r="K81" s="339"/>
      <c r="L81" s="339"/>
      <c r="M81" s="339"/>
      <c r="N81" s="339"/>
      <c r="O81" s="339"/>
      <c r="P81" s="339"/>
      <c r="Q81" s="166"/>
      <c r="R81" s="167"/>
      <c r="S81" s="167"/>
      <c r="T81" s="167"/>
      <c r="U81" s="167"/>
      <c r="V81" s="167"/>
      <c r="W81" s="168"/>
      <c r="X81" s="252"/>
      <c r="Y81" s="253"/>
      <c r="Z81" s="253"/>
      <c r="AA81" s="253"/>
      <c r="AB81" s="253"/>
      <c r="AC81" s="253"/>
      <c r="AD81" s="254"/>
      <c r="AE81" s="252"/>
      <c r="AF81" s="253"/>
      <c r="AG81" s="253"/>
      <c r="AH81" s="253"/>
      <c r="AI81" s="253"/>
      <c r="AJ81" s="253"/>
      <c r="AK81" s="254"/>
      <c r="AL81" s="207"/>
      <c r="AM81" s="193"/>
      <c r="AN81" s="194"/>
      <c r="AO81" s="194"/>
      <c r="AP81" s="194"/>
      <c r="AQ81" s="195"/>
    </row>
    <row r="82" spans="2:43" ht="25.2" customHeight="1" thickBot="1" x14ac:dyDescent="0.35"/>
    <row r="83" spans="2:43" ht="30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v>2</v>
      </c>
      <c r="G83" s="180" t="s">
        <v>221</v>
      </c>
      <c r="H83" s="336" t="s">
        <v>234</v>
      </c>
      <c r="I83" s="337"/>
      <c r="J83" s="337"/>
      <c r="K83" s="337"/>
      <c r="L83" s="337"/>
      <c r="M83" s="337"/>
      <c r="N83" s="337"/>
      <c r="O83" s="337"/>
      <c r="P83" s="338"/>
      <c r="Q83" s="160" t="s">
        <v>225</v>
      </c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36" customHeight="1" x14ac:dyDescent="0.3">
      <c r="B84" s="247"/>
      <c r="C84" s="250"/>
      <c r="D84" s="184"/>
      <c r="E84" s="186"/>
      <c r="F84" s="188"/>
      <c r="G84" s="206"/>
      <c r="H84" s="175"/>
      <c r="I84" s="176"/>
      <c r="J84" s="176"/>
      <c r="K84" s="176"/>
      <c r="L84" s="176"/>
      <c r="M84" s="176"/>
      <c r="N84" s="176"/>
      <c r="O84" s="176"/>
      <c r="P84" s="177"/>
      <c r="Q84" s="169"/>
      <c r="R84" s="170"/>
      <c r="S84" s="170"/>
      <c r="T84" s="170"/>
      <c r="U84" s="170"/>
      <c r="V84" s="170"/>
      <c r="W84" s="171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14.4" customHeight="1" x14ac:dyDescent="0.3">
      <c r="B85" s="247"/>
      <c r="C85" s="250"/>
      <c r="D85" s="184">
        <v>2</v>
      </c>
      <c r="E85" s="186" t="s">
        <v>420</v>
      </c>
      <c r="F85" s="188">
        <v>2</v>
      </c>
      <c r="G85" s="178" t="s">
        <v>222</v>
      </c>
      <c r="H85" s="175" t="s">
        <v>235</v>
      </c>
      <c r="I85" s="176"/>
      <c r="J85" s="176"/>
      <c r="K85" s="176"/>
      <c r="L85" s="176"/>
      <c r="M85" s="176"/>
      <c r="N85" s="176"/>
      <c r="O85" s="176"/>
      <c r="P85" s="177"/>
      <c r="Q85" s="196" t="s">
        <v>350</v>
      </c>
      <c r="R85" s="197"/>
      <c r="S85" s="197"/>
      <c r="T85" s="197"/>
      <c r="U85" s="197"/>
      <c r="V85" s="197"/>
      <c r="W85" s="198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42.6" customHeight="1" x14ac:dyDescent="0.3">
      <c r="B86" s="247"/>
      <c r="C86" s="250"/>
      <c r="D86" s="184"/>
      <c r="E86" s="186"/>
      <c r="F86" s="188"/>
      <c r="G86" s="181"/>
      <c r="H86" s="175"/>
      <c r="I86" s="176"/>
      <c r="J86" s="176"/>
      <c r="K86" s="176"/>
      <c r="L86" s="176"/>
      <c r="M86" s="176"/>
      <c r="N86" s="176"/>
      <c r="O86" s="176"/>
      <c r="P86" s="177"/>
      <c r="Q86" s="163"/>
      <c r="R86" s="164"/>
      <c r="S86" s="164"/>
      <c r="T86" s="164"/>
      <c r="U86" s="164"/>
      <c r="V86" s="164"/>
      <c r="W86" s="165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14.4" customHeight="1" x14ac:dyDescent="0.3">
      <c r="B87" s="247"/>
      <c r="C87" s="250"/>
      <c r="D87" s="184">
        <v>3</v>
      </c>
      <c r="E87" s="186" t="s">
        <v>421</v>
      </c>
      <c r="F87" s="188">
        <v>2</v>
      </c>
      <c r="G87" s="181"/>
      <c r="H87" s="175" t="s">
        <v>235</v>
      </c>
      <c r="I87" s="176"/>
      <c r="J87" s="176"/>
      <c r="K87" s="176"/>
      <c r="L87" s="176"/>
      <c r="M87" s="176"/>
      <c r="N87" s="176"/>
      <c r="O87" s="176"/>
      <c r="P87" s="177"/>
      <c r="Q87" s="163"/>
      <c r="R87" s="164"/>
      <c r="S87" s="164"/>
      <c r="T87" s="164"/>
      <c r="U87" s="164"/>
      <c r="V87" s="164"/>
      <c r="W87" s="165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90" t="s">
        <v>499</v>
      </c>
      <c r="AN87" s="191"/>
      <c r="AO87" s="191"/>
      <c r="AP87" s="191"/>
      <c r="AQ87" s="192"/>
    </row>
    <row r="88" spans="2:43" ht="35.4" customHeight="1" x14ac:dyDescent="0.3">
      <c r="B88" s="247"/>
      <c r="C88" s="250"/>
      <c r="D88" s="184"/>
      <c r="E88" s="186"/>
      <c r="F88" s="188"/>
      <c r="G88" s="181"/>
      <c r="H88" s="175"/>
      <c r="I88" s="176"/>
      <c r="J88" s="176"/>
      <c r="K88" s="176"/>
      <c r="L88" s="176"/>
      <c r="M88" s="176"/>
      <c r="N88" s="176"/>
      <c r="O88" s="176"/>
      <c r="P88" s="177"/>
      <c r="Q88" s="163"/>
      <c r="R88" s="164"/>
      <c r="S88" s="164"/>
      <c r="T88" s="164"/>
      <c r="U88" s="164"/>
      <c r="V88" s="164"/>
      <c r="W88" s="165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90"/>
      <c r="AN88" s="191"/>
      <c r="AO88" s="191"/>
      <c r="AP88" s="191"/>
      <c r="AQ88" s="192"/>
    </row>
    <row r="89" spans="2:43" ht="14.4" customHeight="1" x14ac:dyDescent="0.3">
      <c r="B89" s="247"/>
      <c r="C89" s="250"/>
      <c r="D89" s="184">
        <v>4</v>
      </c>
      <c r="E89" s="186" t="s">
        <v>53</v>
      </c>
      <c r="F89" s="188">
        <v>2</v>
      </c>
      <c r="G89" s="181"/>
      <c r="H89" s="175" t="s">
        <v>236</v>
      </c>
      <c r="I89" s="176"/>
      <c r="J89" s="176"/>
      <c r="K89" s="176"/>
      <c r="L89" s="176"/>
      <c r="M89" s="176"/>
      <c r="N89" s="176"/>
      <c r="O89" s="176"/>
      <c r="P89" s="177"/>
      <c r="Q89" s="163"/>
      <c r="R89" s="164"/>
      <c r="S89" s="164"/>
      <c r="T89" s="164"/>
      <c r="U89" s="164"/>
      <c r="V89" s="164"/>
      <c r="W89" s="165"/>
      <c r="X89" s="222"/>
      <c r="Y89" s="220"/>
      <c r="Z89" s="220"/>
      <c r="AA89" s="220"/>
      <c r="AB89" s="220"/>
      <c r="AC89" s="220"/>
      <c r="AD89" s="221"/>
      <c r="AE89" s="222"/>
      <c r="AF89" s="220"/>
      <c r="AG89" s="220"/>
      <c r="AH89" s="220"/>
      <c r="AI89" s="220"/>
      <c r="AJ89" s="220"/>
      <c r="AK89" s="221"/>
      <c r="AL89" s="205" t="s">
        <v>270</v>
      </c>
      <c r="AM89" s="190"/>
      <c r="AN89" s="191"/>
      <c r="AO89" s="191"/>
      <c r="AP89" s="191"/>
      <c r="AQ89" s="192"/>
    </row>
    <row r="90" spans="2:43" ht="49.2" customHeight="1" thickBot="1" x14ac:dyDescent="0.35">
      <c r="B90" s="248"/>
      <c r="C90" s="251"/>
      <c r="D90" s="185"/>
      <c r="E90" s="187"/>
      <c r="F90" s="189"/>
      <c r="G90" s="179"/>
      <c r="H90" s="230"/>
      <c r="I90" s="231"/>
      <c r="J90" s="231"/>
      <c r="K90" s="231"/>
      <c r="L90" s="231"/>
      <c r="M90" s="231"/>
      <c r="N90" s="231"/>
      <c r="O90" s="231"/>
      <c r="P90" s="232"/>
      <c r="Q90" s="166"/>
      <c r="R90" s="167"/>
      <c r="S90" s="167"/>
      <c r="T90" s="167"/>
      <c r="U90" s="167"/>
      <c r="V90" s="167"/>
      <c r="W90" s="168"/>
      <c r="X90" s="252"/>
      <c r="Y90" s="253"/>
      <c r="Z90" s="253"/>
      <c r="AA90" s="253"/>
      <c r="AB90" s="253"/>
      <c r="AC90" s="253"/>
      <c r="AD90" s="254"/>
      <c r="AE90" s="252"/>
      <c r="AF90" s="253"/>
      <c r="AG90" s="253"/>
      <c r="AH90" s="253"/>
      <c r="AI90" s="253"/>
      <c r="AJ90" s="253"/>
      <c r="AK90" s="254"/>
      <c r="AL90" s="207"/>
      <c r="AM90" s="193"/>
      <c r="AN90" s="194"/>
      <c r="AO90" s="194"/>
      <c r="AP90" s="194"/>
      <c r="AQ90" s="195"/>
    </row>
    <row r="91" spans="2:43" ht="13.2" customHeight="1" thickBot="1" x14ac:dyDescent="0.35"/>
    <row r="92" spans="2:43" ht="15" hidden="1" thickBot="1" x14ac:dyDescent="0.35"/>
    <row r="93" spans="2:43" ht="14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v>2</v>
      </c>
      <c r="G93" s="180" t="s">
        <v>222</v>
      </c>
      <c r="H93" s="227" t="s">
        <v>235</v>
      </c>
      <c r="I93" s="228"/>
      <c r="J93" s="228"/>
      <c r="K93" s="228"/>
      <c r="L93" s="228"/>
      <c r="M93" s="228"/>
      <c r="N93" s="228"/>
      <c r="O93" s="228"/>
      <c r="P93" s="229"/>
      <c r="Q93" s="160" t="s">
        <v>226</v>
      </c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31.2" customHeight="1" x14ac:dyDescent="0.3">
      <c r="B94" s="247"/>
      <c r="C94" s="250"/>
      <c r="D94" s="184"/>
      <c r="E94" s="186"/>
      <c r="F94" s="188"/>
      <c r="G94" s="181"/>
      <c r="H94" s="217"/>
      <c r="I94" s="218"/>
      <c r="J94" s="218"/>
      <c r="K94" s="218"/>
      <c r="L94" s="218"/>
      <c r="M94" s="218"/>
      <c r="N94" s="218"/>
      <c r="O94" s="218"/>
      <c r="P94" s="219"/>
      <c r="Q94" s="163"/>
      <c r="R94" s="164"/>
      <c r="S94" s="164"/>
      <c r="T94" s="164"/>
      <c r="U94" s="164"/>
      <c r="V94" s="164"/>
      <c r="W94" s="165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14.4" customHeight="1" x14ac:dyDescent="0.3">
      <c r="B95" s="247"/>
      <c r="C95" s="250"/>
      <c r="D95" s="184">
        <v>2</v>
      </c>
      <c r="E95" s="186" t="s">
        <v>409</v>
      </c>
      <c r="F95" s="188">
        <v>2</v>
      </c>
      <c r="G95" s="181"/>
      <c r="H95" s="172" t="s">
        <v>236</v>
      </c>
      <c r="I95" s="173"/>
      <c r="J95" s="173"/>
      <c r="K95" s="173"/>
      <c r="L95" s="173"/>
      <c r="M95" s="173"/>
      <c r="N95" s="173"/>
      <c r="O95" s="173"/>
      <c r="P95" s="174"/>
      <c r="Q95" s="163"/>
      <c r="R95" s="164"/>
      <c r="S95" s="164"/>
      <c r="T95" s="164"/>
      <c r="U95" s="164"/>
      <c r="V95" s="164"/>
      <c r="W95" s="165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25.8" customHeight="1" x14ac:dyDescent="0.3">
      <c r="B96" s="247"/>
      <c r="C96" s="250"/>
      <c r="D96" s="184"/>
      <c r="E96" s="186"/>
      <c r="F96" s="188"/>
      <c r="G96" s="181"/>
      <c r="H96" s="217"/>
      <c r="I96" s="218"/>
      <c r="J96" s="218"/>
      <c r="K96" s="218"/>
      <c r="L96" s="218"/>
      <c r="M96" s="218"/>
      <c r="N96" s="218"/>
      <c r="O96" s="218"/>
      <c r="P96" s="219"/>
      <c r="Q96" s="163"/>
      <c r="R96" s="164"/>
      <c r="S96" s="164"/>
      <c r="T96" s="164"/>
      <c r="U96" s="164"/>
      <c r="V96" s="164"/>
      <c r="W96" s="165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14.4" customHeight="1" x14ac:dyDescent="0.3">
      <c r="B97" s="247"/>
      <c r="C97" s="250"/>
      <c r="D97" s="184">
        <v>3</v>
      </c>
      <c r="E97" s="186" t="s">
        <v>423</v>
      </c>
      <c r="F97" s="188">
        <v>2</v>
      </c>
      <c r="G97" s="181"/>
      <c r="H97" s="172" t="s">
        <v>235</v>
      </c>
      <c r="I97" s="173"/>
      <c r="J97" s="173"/>
      <c r="K97" s="173"/>
      <c r="L97" s="173"/>
      <c r="M97" s="173"/>
      <c r="N97" s="173"/>
      <c r="O97" s="173"/>
      <c r="P97" s="174"/>
      <c r="Q97" s="163"/>
      <c r="R97" s="164"/>
      <c r="S97" s="164"/>
      <c r="T97" s="164"/>
      <c r="U97" s="164"/>
      <c r="V97" s="164"/>
      <c r="W97" s="165"/>
      <c r="X97" s="222"/>
      <c r="Y97" s="220"/>
      <c r="Z97" s="220"/>
      <c r="AA97" s="220"/>
      <c r="AB97" s="220"/>
      <c r="AC97" s="220"/>
      <c r="AD97" s="221"/>
      <c r="AE97" s="222"/>
      <c r="AF97" s="220"/>
      <c r="AG97" s="220"/>
      <c r="AH97" s="220"/>
      <c r="AI97" s="220"/>
      <c r="AJ97" s="220"/>
      <c r="AK97" s="221"/>
      <c r="AL97" s="205" t="s">
        <v>262</v>
      </c>
      <c r="AM97" s="190" t="s">
        <v>451</v>
      </c>
      <c r="AN97" s="191"/>
      <c r="AO97" s="191"/>
      <c r="AP97" s="191"/>
      <c r="AQ97" s="192"/>
    </row>
    <row r="98" spans="2:43" ht="33.6" customHeight="1" thickBot="1" x14ac:dyDescent="0.35">
      <c r="B98" s="248"/>
      <c r="C98" s="251"/>
      <c r="D98" s="185"/>
      <c r="E98" s="187"/>
      <c r="F98" s="189"/>
      <c r="G98" s="179"/>
      <c r="H98" s="208"/>
      <c r="I98" s="209"/>
      <c r="J98" s="209"/>
      <c r="K98" s="209"/>
      <c r="L98" s="209"/>
      <c r="M98" s="209"/>
      <c r="N98" s="209"/>
      <c r="O98" s="209"/>
      <c r="P98" s="210"/>
      <c r="Q98" s="166"/>
      <c r="R98" s="167"/>
      <c r="S98" s="167"/>
      <c r="T98" s="167"/>
      <c r="U98" s="167"/>
      <c r="V98" s="167"/>
      <c r="W98" s="168"/>
      <c r="X98" s="252"/>
      <c r="Y98" s="253"/>
      <c r="Z98" s="253"/>
      <c r="AA98" s="253"/>
      <c r="AB98" s="253"/>
      <c r="AC98" s="253"/>
      <c r="AD98" s="254"/>
      <c r="AE98" s="252"/>
      <c r="AF98" s="253"/>
      <c r="AG98" s="253"/>
      <c r="AH98" s="253"/>
      <c r="AI98" s="253"/>
      <c r="AJ98" s="253"/>
      <c r="AK98" s="254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424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357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M5:AQ7"/>
    <mergeCell ref="B7:C7"/>
    <mergeCell ref="D7:E7"/>
    <mergeCell ref="B9:B16"/>
    <mergeCell ref="C9:C16"/>
    <mergeCell ref="D9:D10"/>
    <mergeCell ref="E9:E10"/>
    <mergeCell ref="F9:F10"/>
    <mergeCell ref="H9:P10"/>
    <mergeCell ref="AL11:AL12"/>
    <mergeCell ref="D13:D14"/>
    <mergeCell ref="E13:E14"/>
    <mergeCell ref="F13:F14"/>
    <mergeCell ref="H13:P14"/>
    <mergeCell ref="AL13:AL14"/>
    <mergeCell ref="X9:AD16"/>
    <mergeCell ref="AL9:AL10"/>
    <mergeCell ref="D11:D12"/>
    <mergeCell ref="E11:E12"/>
    <mergeCell ref="F11:F12"/>
    <mergeCell ref="H11:P12"/>
    <mergeCell ref="AL15:AL16"/>
    <mergeCell ref="AE9:AK16"/>
    <mergeCell ref="G9:G16"/>
    <mergeCell ref="AM15:AQ16"/>
    <mergeCell ref="B18:B25"/>
    <mergeCell ref="C18:C25"/>
    <mergeCell ref="D18:D19"/>
    <mergeCell ref="E18:E19"/>
    <mergeCell ref="F18:F19"/>
    <mergeCell ref="H18:P19"/>
    <mergeCell ref="D15:D16"/>
    <mergeCell ref="E15:E16"/>
    <mergeCell ref="F15:F16"/>
    <mergeCell ref="H15:P16"/>
    <mergeCell ref="AM22:AQ23"/>
    <mergeCell ref="D24:D25"/>
    <mergeCell ref="E24:E25"/>
    <mergeCell ref="F24:F25"/>
    <mergeCell ref="H24:P25"/>
    <mergeCell ref="AL24:AL25"/>
    <mergeCell ref="AM24:AQ25"/>
    <mergeCell ref="AL20:AL21"/>
    <mergeCell ref="AM20:AQ21"/>
    <mergeCell ref="D22:D23"/>
    <mergeCell ref="E22:E23"/>
    <mergeCell ref="F22:F23"/>
    <mergeCell ref="H22:P23"/>
    <mergeCell ref="AL22:AL23"/>
    <mergeCell ref="X18:AD25"/>
    <mergeCell ref="AL18:AL19"/>
    <mergeCell ref="AM18:AQ19"/>
    <mergeCell ref="D20:D21"/>
    <mergeCell ref="E20:E21"/>
    <mergeCell ref="F20:F21"/>
    <mergeCell ref="H20:P21"/>
    <mergeCell ref="AL29:AL30"/>
    <mergeCell ref="AM29:AQ30"/>
    <mergeCell ref="AE18:AK25"/>
    <mergeCell ref="G18:G25"/>
    <mergeCell ref="D33:D34"/>
    <mergeCell ref="E33:E34"/>
    <mergeCell ref="F33:F34"/>
    <mergeCell ref="H33:P34"/>
    <mergeCell ref="X27:AD30"/>
    <mergeCell ref="AL27:AL28"/>
    <mergeCell ref="AM27:AQ28"/>
    <mergeCell ref="D29:D30"/>
    <mergeCell ref="E29:E30"/>
    <mergeCell ref="F29:F30"/>
    <mergeCell ref="H29:P30"/>
    <mergeCell ref="D27:D28"/>
    <mergeCell ref="E27:E28"/>
    <mergeCell ref="F27:F28"/>
    <mergeCell ref="H27:P28"/>
    <mergeCell ref="AE27:AK30"/>
    <mergeCell ref="G27:G30"/>
    <mergeCell ref="G33:G34"/>
    <mergeCell ref="AM38:AQ39"/>
    <mergeCell ref="AL40:AL41"/>
    <mergeCell ref="AM40:AQ41"/>
    <mergeCell ref="X33:AD34"/>
    <mergeCell ref="AE33:AK34"/>
    <mergeCell ref="AL33:AL34"/>
    <mergeCell ref="AM33:AQ34"/>
    <mergeCell ref="B36:B45"/>
    <mergeCell ref="C36:C45"/>
    <mergeCell ref="D36:D37"/>
    <mergeCell ref="E36:E37"/>
    <mergeCell ref="F36:F37"/>
    <mergeCell ref="B27:B34"/>
    <mergeCell ref="C27:C34"/>
    <mergeCell ref="D40:D41"/>
    <mergeCell ref="E40:E41"/>
    <mergeCell ref="F40:F41"/>
    <mergeCell ref="H40:P41"/>
    <mergeCell ref="D38:D39"/>
    <mergeCell ref="E38:E39"/>
    <mergeCell ref="F38:F39"/>
    <mergeCell ref="H38:P39"/>
    <mergeCell ref="AL38:AL39"/>
    <mergeCell ref="D31:AL32"/>
    <mergeCell ref="AL36:AL37"/>
    <mergeCell ref="AM44:AQ45"/>
    <mergeCell ref="B47:B52"/>
    <mergeCell ref="C47:C52"/>
    <mergeCell ref="D47:D48"/>
    <mergeCell ref="E47:E48"/>
    <mergeCell ref="F47:F48"/>
    <mergeCell ref="H47:P48"/>
    <mergeCell ref="X47:AD52"/>
    <mergeCell ref="AL42:AL43"/>
    <mergeCell ref="AM42:AQ43"/>
    <mergeCell ref="D44:D45"/>
    <mergeCell ref="E44:E45"/>
    <mergeCell ref="F44:F45"/>
    <mergeCell ref="H44:P45"/>
    <mergeCell ref="AL44:AL45"/>
    <mergeCell ref="D42:D43"/>
    <mergeCell ref="E42:E43"/>
    <mergeCell ref="F42:F43"/>
    <mergeCell ref="H42:P43"/>
    <mergeCell ref="AM49:AQ50"/>
    <mergeCell ref="D51:D52"/>
    <mergeCell ref="E51:E52"/>
    <mergeCell ref="AM36:AQ37"/>
    <mergeCell ref="F51:F52"/>
    <mergeCell ref="H51:P52"/>
    <mergeCell ref="AL51:AL52"/>
    <mergeCell ref="AM51:AQ52"/>
    <mergeCell ref="AL47:AL48"/>
    <mergeCell ref="AM47:AQ48"/>
    <mergeCell ref="D49:D50"/>
    <mergeCell ref="E49:E50"/>
    <mergeCell ref="F49:F50"/>
    <mergeCell ref="H49:P50"/>
    <mergeCell ref="AL49:AL50"/>
    <mergeCell ref="AE47:AK52"/>
    <mergeCell ref="G47:G52"/>
    <mergeCell ref="AL55:AL56"/>
    <mergeCell ref="AM55:AQ56"/>
    <mergeCell ref="D57:D58"/>
    <mergeCell ref="E57:E58"/>
    <mergeCell ref="F57:F58"/>
    <mergeCell ref="H57:P58"/>
    <mergeCell ref="AL57:AL58"/>
    <mergeCell ref="B53:AQ53"/>
    <mergeCell ref="B55:B60"/>
    <mergeCell ref="C55:C60"/>
    <mergeCell ref="D55:D56"/>
    <mergeCell ref="E55:E56"/>
    <mergeCell ref="F55:F56"/>
    <mergeCell ref="H55:P56"/>
    <mergeCell ref="X55:AD60"/>
    <mergeCell ref="AE55:AK60"/>
    <mergeCell ref="G55:G60"/>
    <mergeCell ref="B62:B71"/>
    <mergeCell ref="C62:C71"/>
    <mergeCell ref="D62:D63"/>
    <mergeCell ref="E62:E63"/>
    <mergeCell ref="F62:F63"/>
    <mergeCell ref="H62:P63"/>
    <mergeCell ref="D68:D69"/>
    <mergeCell ref="AM57:AQ58"/>
    <mergeCell ref="D59:D60"/>
    <mergeCell ref="E59:E60"/>
    <mergeCell ref="F59:F60"/>
    <mergeCell ref="H59:P60"/>
    <mergeCell ref="AL59:AL60"/>
    <mergeCell ref="AM59:AQ60"/>
    <mergeCell ref="D70:D71"/>
    <mergeCell ref="E70:E71"/>
    <mergeCell ref="F70:F71"/>
    <mergeCell ref="H70:P71"/>
    <mergeCell ref="AL70:AL71"/>
    <mergeCell ref="AM70:AQ71"/>
    <mergeCell ref="E68:E69"/>
    <mergeCell ref="F68:F69"/>
    <mergeCell ref="H68:P69"/>
    <mergeCell ref="AL68:AL69"/>
    <mergeCell ref="AM64:AQ65"/>
    <mergeCell ref="D66:D67"/>
    <mergeCell ref="E66:E67"/>
    <mergeCell ref="F66:F67"/>
    <mergeCell ref="H66:P67"/>
    <mergeCell ref="AL66:AL67"/>
    <mergeCell ref="X62:AD71"/>
    <mergeCell ref="AL62:AL63"/>
    <mergeCell ref="AM62:AQ63"/>
    <mergeCell ref="D64:D65"/>
    <mergeCell ref="E64:E65"/>
    <mergeCell ref="F64:F65"/>
    <mergeCell ref="G62:G65"/>
    <mergeCell ref="Q62:W65"/>
    <mergeCell ref="G66:G71"/>
    <mergeCell ref="Q66:W71"/>
    <mergeCell ref="B74:B81"/>
    <mergeCell ref="C74:C81"/>
    <mergeCell ref="D74:D75"/>
    <mergeCell ref="E74:E75"/>
    <mergeCell ref="F74:F75"/>
    <mergeCell ref="H74:P75"/>
    <mergeCell ref="D78:D79"/>
    <mergeCell ref="E78:E79"/>
    <mergeCell ref="D80:D81"/>
    <mergeCell ref="E80:E81"/>
    <mergeCell ref="F80:F81"/>
    <mergeCell ref="H80:P81"/>
    <mergeCell ref="F78:F79"/>
    <mergeCell ref="H78:P79"/>
    <mergeCell ref="G78:G81"/>
    <mergeCell ref="E83:E84"/>
    <mergeCell ref="F83:F84"/>
    <mergeCell ref="H83:P84"/>
    <mergeCell ref="D85:D86"/>
    <mergeCell ref="E85:E86"/>
    <mergeCell ref="F85:F86"/>
    <mergeCell ref="H85:P86"/>
    <mergeCell ref="AL89:AL90"/>
    <mergeCell ref="D87:D88"/>
    <mergeCell ref="E87:E88"/>
    <mergeCell ref="F87:F88"/>
    <mergeCell ref="H87:P88"/>
    <mergeCell ref="AL87:AL88"/>
    <mergeCell ref="AE83:AK90"/>
    <mergeCell ref="G83:G84"/>
    <mergeCell ref="Q83:W84"/>
    <mergeCell ref="G85:G90"/>
    <mergeCell ref="X83:AD90"/>
    <mergeCell ref="AM93:AQ94"/>
    <mergeCell ref="D95:D96"/>
    <mergeCell ref="E95:E96"/>
    <mergeCell ref="F95:F96"/>
    <mergeCell ref="H95:P96"/>
    <mergeCell ref="B93:B98"/>
    <mergeCell ref="AL83:AL84"/>
    <mergeCell ref="C93:C98"/>
    <mergeCell ref="D93:D94"/>
    <mergeCell ref="E93:E94"/>
    <mergeCell ref="F93:F94"/>
    <mergeCell ref="H93:P94"/>
    <mergeCell ref="G93:G98"/>
    <mergeCell ref="Q93:W98"/>
    <mergeCell ref="D89:D90"/>
    <mergeCell ref="E89:E90"/>
    <mergeCell ref="F89:F90"/>
    <mergeCell ref="H89:P90"/>
    <mergeCell ref="AM83:AQ84"/>
    <mergeCell ref="AL85:AL86"/>
    <mergeCell ref="AM85:AQ86"/>
    <mergeCell ref="B83:B90"/>
    <mergeCell ref="C83:C90"/>
    <mergeCell ref="D83:D84"/>
    <mergeCell ref="C107:H107"/>
    <mergeCell ref="J107:O107"/>
    <mergeCell ref="Q107:Y107"/>
    <mergeCell ref="AA107:AI107"/>
    <mergeCell ref="AJ107:AQ107"/>
    <mergeCell ref="AJ108:AQ108"/>
    <mergeCell ref="AM97:AQ98"/>
    <mergeCell ref="B100:AQ102"/>
    <mergeCell ref="B103:AQ103"/>
    <mergeCell ref="C106:H106"/>
    <mergeCell ref="J106:O106"/>
    <mergeCell ref="Q106:Y106"/>
    <mergeCell ref="AA106:AI106"/>
    <mergeCell ref="AJ106:AQ106"/>
    <mergeCell ref="AE93:AK98"/>
    <mergeCell ref="AL95:AL96"/>
    <mergeCell ref="AM95:AQ96"/>
    <mergeCell ref="D97:D98"/>
    <mergeCell ref="E97:E98"/>
    <mergeCell ref="F97:F98"/>
    <mergeCell ref="H97:P98"/>
    <mergeCell ref="AL97:AL98"/>
    <mergeCell ref="X93:AD98"/>
    <mergeCell ref="AL93:AL94"/>
    <mergeCell ref="C111:H111"/>
    <mergeCell ref="J111:O111"/>
    <mergeCell ref="Q111:Y111"/>
    <mergeCell ref="AA111:AI111"/>
    <mergeCell ref="AJ111:AQ111"/>
    <mergeCell ref="AJ112:AQ112"/>
    <mergeCell ref="AJ109:AQ109"/>
    <mergeCell ref="C110:H110"/>
    <mergeCell ref="J110:O110"/>
    <mergeCell ref="Q110:Y110"/>
    <mergeCell ref="AA110:AI110"/>
    <mergeCell ref="AJ110:AQ110"/>
    <mergeCell ref="C119:H119"/>
    <mergeCell ref="J119:O119"/>
    <mergeCell ref="Q119:Y119"/>
    <mergeCell ref="AA119:AI119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  <mergeCell ref="C115:H115"/>
    <mergeCell ref="J115:O115"/>
    <mergeCell ref="Q115:Y115"/>
    <mergeCell ref="AA115:AI115"/>
    <mergeCell ref="AJ115:AQ115"/>
    <mergeCell ref="AJ116:AQ116"/>
    <mergeCell ref="AJ113:AQ113"/>
    <mergeCell ref="C114:H114"/>
    <mergeCell ref="J114:O114"/>
    <mergeCell ref="Q114:Y114"/>
    <mergeCell ref="AA114:AI114"/>
    <mergeCell ref="AJ114:AQ114"/>
    <mergeCell ref="AM87:AQ90"/>
    <mergeCell ref="AM9:AQ11"/>
    <mergeCell ref="AM12:AQ12"/>
    <mergeCell ref="AM31:AQ32"/>
    <mergeCell ref="AM66:AQ69"/>
    <mergeCell ref="AM76:AQ77"/>
    <mergeCell ref="AM78:AQ81"/>
    <mergeCell ref="Q36:W45"/>
    <mergeCell ref="Q9:W16"/>
    <mergeCell ref="Q18:W25"/>
    <mergeCell ref="Q27:W30"/>
    <mergeCell ref="Q33:W34"/>
    <mergeCell ref="Q55:W60"/>
    <mergeCell ref="Q47:W52"/>
    <mergeCell ref="AL74:AL75"/>
    <mergeCell ref="AM74:AQ75"/>
    <mergeCell ref="D76:AL77"/>
    <mergeCell ref="AL80:AL81"/>
    <mergeCell ref="X78:AD81"/>
    <mergeCell ref="AL78:AL79"/>
    <mergeCell ref="AE78:AK81"/>
    <mergeCell ref="Q78:W81"/>
    <mergeCell ref="AE62:AK71"/>
    <mergeCell ref="AL64:AL65"/>
    <mergeCell ref="G36:G45"/>
    <mergeCell ref="Q85:W90"/>
    <mergeCell ref="G74:G75"/>
    <mergeCell ref="Q74:W75"/>
    <mergeCell ref="AE36:AK45"/>
    <mergeCell ref="X74:AD75"/>
    <mergeCell ref="AE74:AK75"/>
    <mergeCell ref="H64:P65"/>
    <mergeCell ref="H36:P37"/>
    <mergeCell ref="X36:AD45"/>
  </mergeCells>
  <pageMargins left="0.39370078740157483" right="0.39370078740157483" top="0.39370078740157483" bottom="0.39370078740157483" header="0" footer="0"/>
  <pageSetup paperSize="9" scale="86" orientation="landscape" horizontalDpi="300" verticalDpi="0" r:id="rId1"/>
  <rowBreaks count="1" manualBreakCount="1">
    <brk id="9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showGridLines="0" view="pageBreakPreview" zoomScaleNormal="100" zoomScaleSheetLayoutView="100" workbookViewId="0">
      <selection activeCell="B1" sqref="B1"/>
    </sheetView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9.88671875" style="1" customWidth="1"/>
    <col min="7" max="14" width="4.33203125" style="1" customWidth="1"/>
    <col min="15" max="15" width="4.5546875" style="1" customWidth="1"/>
    <col min="16" max="24" width="2.6640625" style="1" customWidth="1"/>
    <col min="25" max="25" width="4" style="1" customWidth="1"/>
    <col min="26" max="28" width="2.6640625" style="1" customWidth="1"/>
    <col min="29" max="29" width="4.33203125" style="1" customWidth="1"/>
    <col min="30" max="30" width="13.88671875" style="1" customWidth="1"/>
    <col min="31" max="34" width="3" style="1" customWidth="1"/>
    <col min="35" max="35" width="11.33203125" style="1" customWidth="1"/>
  </cols>
  <sheetData>
    <row r="1" spans="1:35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s="1" customFormat="1" ht="18.75" customHeight="1" thickTop="1" x14ac:dyDescent="0.3">
      <c r="B2" s="24"/>
      <c r="C2" s="282"/>
      <c r="D2" s="282"/>
      <c r="E2" s="282"/>
      <c r="F2" s="285" t="str">
        <f xml:space="preserve"> GenelBilgiler!D4 &amp; "
" &amp; GenelBilgiler!D5 &amp; "
" &amp; GenelBilgiler!D26 &amp; " - 9. SINIF MATEMATİK DERSİ BİREYSELLEŞTİRİLMİŞ EĞİTİM PLANI"</f>
        <v>2021 – 2022 EĞİTİM ÖĞRETİM YILI
BOYABAT ANADOLU İMAM HATİP LİSESİ
 - 9. SINIF MATEMATİK DERSİ BİREYSELLEŞTİRİLMİŞ EĞİTİM PLANI</v>
      </c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5"/>
      <c r="AH2" s="5"/>
      <c r="AI2" s="25"/>
    </row>
    <row r="3" spans="1:35" s="1" customFormat="1" ht="18.75" customHeight="1" x14ac:dyDescent="0.3">
      <c r="B3" s="26"/>
      <c r="C3" s="283"/>
      <c r="D3" s="283"/>
      <c r="E3" s="283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6"/>
      <c r="AH3" s="6"/>
      <c r="AI3" s="27"/>
    </row>
    <row r="4" spans="1:35" s="1" customFormat="1" ht="35.4" customHeight="1" x14ac:dyDescent="0.3">
      <c r="B4" s="28"/>
      <c r="C4" s="284"/>
      <c r="D4" s="284"/>
      <c r="E4" s="284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7"/>
      <c r="AH4" s="7"/>
      <c r="AI4" s="29"/>
    </row>
    <row r="5" spans="1:35" s="1" customFormat="1" ht="15" customHeight="1" x14ac:dyDescent="0.3">
      <c r="B5" s="288" t="s">
        <v>2</v>
      </c>
      <c r="C5" s="289"/>
      <c r="D5" s="290"/>
      <c r="E5" s="290"/>
      <c r="F5" s="206" t="s">
        <v>271</v>
      </c>
      <c r="G5" s="296" t="s">
        <v>351</v>
      </c>
      <c r="H5" s="296"/>
      <c r="I5" s="296"/>
      <c r="J5" s="296"/>
      <c r="K5" s="296"/>
      <c r="L5" s="296"/>
      <c r="M5" s="296"/>
      <c r="N5" s="296"/>
      <c r="O5" s="296"/>
      <c r="P5" s="296" t="s">
        <v>289</v>
      </c>
      <c r="Q5" s="296"/>
      <c r="R5" s="296"/>
      <c r="S5" s="296"/>
      <c r="T5" s="296"/>
      <c r="U5" s="296"/>
      <c r="V5" s="296"/>
      <c r="W5" s="296" t="s">
        <v>272</v>
      </c>
      <c r="X5" s="296"/>
      <c r="Y5" s="296"/>
      <c r="Z5" s="296"/>
      <c r="AA5" s="296"/>
      <c r="AB5" s="296"/>
      <c r="AC5" s="296"/>
      <c r="AD5" s="371" t="s">
        <v>237</v>
      </c>
      <c r="AE5" s="326" t="s">
        <v>4</v>
      </c>
      <c r="AF5" s="199"/>
      <c r="AG5" s="199"/>
      <c r="AH5" s="199"/>
      <c r="AI5" s="367"/>
    </row>
    <row r="6" spans="1:35" s="1" customFormat="1" x14ac:dyDescent="0.3">
      <c r="B6" s="291"/>
      <c r="C6" s="292"/>
      <c r="D6" s="293"/>
      <c r="E6" s="293"/>
      <c r="F6" s="294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372"/>
      <c r="AE6" s="346"/>
      <c r="AF6" s="347"/>
      <c r="AG6" s="347"/>
      <c r="AH6" s="347"/>
      <c r="AI6" s="368"/>
    </row>
    <row r="7" spans="1:35" s="1" customFormat="1" ht="23.25" customHeight="1" thickBot="1" x14ac:dyDescent="0.35">
      <c r="B7" s="302" t="s">
        <v>0</v>
      </c>
      <c r="C7" s="303"/>
      <c r="D7" s="304" t="s">
        <v>1</v>
      </c>
      <c r="E7" s="304"/>
      <c r="F7" s="295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373"/>
      <c r="AE7" s="201"/>
      <c r="AF7" s="202"/>
      <c r="AG7" s="202"/>
      <c r="AH7" s="202"/>
      <c r="AI7" s="369"/>
    </row>
    <row r="8" spans="1:35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E8" s="19"/>
      <c r="AF8" s="19"/>
      <c r="AG8" s="19"/>
      <c r="AH8" s="19"/>
      <c r="AI8" s="19"/>
    </row>
    <row r="9" spans="1:35" ht="14.4" customHeight="1" x14ac:dyDescent="0.3">
      <c r="B9" s="246" t="s">
        <v>6</v>
      </c>
      <c r="C9" s="249"/>
      <c r="D9" s="257">
        <v>1</v>
      </c>
      <c r="E9" s="281" t="s">
        <v>403</v>
      </c>
      <c r="F9" s="180" t="s">
        <v>274</v>
      </c>
      <c r="G9" s="227" t="s">
        <v>276</v>
      </c>
      <c r="H9" s="228"/>
      <c r="I9" s="228"/>
      <c r="J9" s="228"/>
      <c r="K9" s="228"/>
      <c r="L9" s="228"/>
      <c r="M9" s="228"/>
      <c r="N9" s="228"/>
      <c r="O9" s="229"/>
      <c r="P9" s="160" t="s">
        <v>290</v>
      </c>
      <c r="Q9" s="161"/>
      <c r="R9" s="161"/>
      <c r="S9" s="161"/>
      <c r="T9" s="161"/>
      <c r="U9" s="161"/>
      <c r="V9" s="162"/>
      <c r="W9" s="223" t="s">
        <v>299</v>
      </c>
      <c r="X9" s="224"/>
      <c r="Y9" s="224"/>
      <c r="Z9" s="224"/>
      <c r="AA9" s="224"/>
      <c r="AB9" s="224"/>
      <c r="AC9" s="225"/>
      <c r="AD9" s="370" t="s">
        <v>239</v>
      </c>
      <c r="AE9" s="145"/>
      <c r="AF9" s="146"/>
      <c r="AG9" s="146"/>
      <c r="AH9" s="146"/>
      <c r="AI9" s="147"/>
    </row>
    <row r="10" spans="1:35" ht="22.2" customHeight="1" x14ac:dyDescent="0.3">
      <c r="B10" s="247"/>
      <c r="C10" s="250"/>
      <c r="D10" s="184"/>
      <c r="E10" s="275"/>
      <c r="F10" s="181"/>
      <c r="G10" s="278"/>
      <c r="H10" s="279"/>
      <c r="I10" s="279"/>
      <c r="J10" s="279"/>
      <c r="K10" s="279"/>
      <c r="L10" s="279"/>
      <c r="M10" s="279"/>
      <c r="N10" s="279"/>
      <c r="O10" s="280"/>
      <c r="P10" s="163"/>
      <c r="Q10" s="164"/>
      <c r="R10" s="164"/>
      <c r="S10" s="164"/>
      <c r="T10" s="164"/>
      <c r="U10" s="164"/>
      <c r="V10" s="165"/>
      <c r="W10" s="222"/>
      <c r="X10" s="220"/>
      <c r="Y10" s="220"/>
      <c r="Z10" s="220"/>
      <c r="AA10" s="220"/>
      <c r="AB10" s="220"/>
      <c r="AC10" s="221"/>
      <c r="AD10" s="261"/>
      <c r="AE10" s="148"/>
      <c r="AF10" s="149"/>
      <c r="AG10" s="149"/>
      <c r="AH10" s="149"/>
      <c r="AI10" s="150"/>
    </row>
    <row r="11" spans="1:35" ht="14.4" customHeight="1" x14ac:dyDescent="0.3">
      <c r="B11" s="247"/>
      <c r="C11" s="250"/>
      <c r="D11" s="184">
        <v>2</v>
      </c>
      <c r="E11" s="269" t="s">
        <v>404</v>
      </c>
      <c r="F11" s="181"/>
      <c r="G11" s="278"/>
      <c r="H11" s="279"/>
      <c r="I11" s="279"/>
      <c r="J11" s="279"/>
      <c r="K11" s="279"/>
      <c r="L11" s="279"/>
      <c r="M11" s="279"/>
      <c r="N11" s="279"/>
      <c r="O11" s="280"/>
      <c r="P11" s="163"/>
      <c r="Q11" s="164"/>
      <c r="R11" s="164"/>
      <c r="S11" s="164"/>
      <c r="T11" s="164"/>
      <c r="U11" s="164"/>
      <c r="V11" s="165"/>
      <c r="W11" s="222"/>
      <c r="X11" s="220"/>
      <c r="Y11" s="220"/>
      <c r="Z11" s="220"/>
      <c r="AA11" s="220"/>
      <c r="AB11" s="220"/>
      <c r="AC11" s="221"/>
      <c r="AD11" s="260" t="s">
        <v>239</v>
      </c>
      <c r="AE11" s="148"/>
      <c r="AF11" s="149"/>
      <c r="AG11" s="149"/>
      <c r="AH11" s="149"/>
      <c r="AI11" s="150"/>
    </row>
    <row r="12" spans="1:35" ht="21" customHeight="1" x14ac:dyDescent="0.3">
      <c r="B12" s="247"/>
      <c r="C12" s="250"/>
      <c r="D12" s="184"/>
      <c r="E12" s="275"/>
      <c r="F12" s="181"/>
      <c r="G12" s="278"/>
      <c r="H12" s="279"/>
      <c r="I12" s="279"/>
      <c r="J12" s="279"/>
      <c r="K12" s="279"/>
      <c r="L12" s="279"/>
      <c r="M12" s="279"/>
      <c r="N12" s="279"/>
      <c r="O12" s="280"/>
      <c r="P12" s="163"/>
      <c r="Q12" s="164"/>
      <c r="R12" s="164"/>
      <c r="S12" s="164"/>
      <c r="T12" s="164"/>
      <c r="U12" s="164"/>
      <c r="V12" s="165"/>
      <c r="W12" s="222"/>
      <c r="X12" s="220"/>
      <c r="Y12" s="220"/>
      <c r="Z12" s="220"/>
      <c r="AA12" s="220"/>
      <c r="AB12" s="220"/>
      <c r="AC12" s="221"/>
      <c r="AD12" s="261"/>
      <c r="AE12" s="148"/>
      <c r="AF12" s="149"/>
      <c r="AG12" s="149"/>
      <c r="AH12" s="149"/>
      <c r="AI12" s="150"/>
    </row>
    <row r="13" spans="1:35" ht="14.4" customHeight="1" x14ac:dyDescent="0.3">
      <c r="B13" s="247"/>
      <c r="C13" s="250"/>
      <c r="D13" s="184">
        <v>3</v>
      </c>
      <c r="E13" s="269" t="s">
        <v>405</v>
      </c>
      <c r="F13" s="181"/>
      <c r="G13" s="278"/>
      <c r="H13" s="279"/>
      <c r="I13" s="279"/>
      <c r="J13" s="279"/>
      <c r="K13" s="279"/>
      <c r="L13" s="279"/>
      <c r="M13" s="279"/>
      <c r="N13" s="279"/>
      <c r="O13" s="280"/>
      <c r="P13" s="163"/>
      <c r="Q13" s="164"/>
      <c r="R13" s="164"/>
      <c r="S13" s="164"/>
      <c r="T13" s="164"/>
      <c r="U13" s="164"/>
      <c r="V13" s="165"/>
      <c r="W13" s="222"/>
      <c r="X13" s="220"/>
      <c r="Y13" s="220"/>
      <c r="Z13" s="220"/>
      <c r="AA13" s="220"/>
      <c r="AB13" s="220"/>
      <c r="AC13" s="221"/>
      <c r="AD13" s="260" t="s">
        <v>240</v>
      </c>
      <c r="AE13" s="148"/>
      <c r="AF13" s="149"/>
      <c r="AG13" s="149"/>
      <c r="AH13" s="149"/>
      <c r="AI13" s="150"/>
    </row>
    <row r="14" spans="1:35" ht="28.8" customHeight="1" x14ac:dyDescent="0.3">
      <c r="B14" s="247"/>
      <c r="C14" s="250"/>
      <c r="D14" s="184"/>
      <c r="E14" s="275"/>
      <c r="F14" s="181"/>
      <c r="G14" s="278"/>
      <c r="H14" s="279"/>
      <c r="I14" s="279"/>
      <c r="J14" s="279"/>
      <c r="K14" s="279"/>
      <c r="L14" s="279"/>
      <c r="M14" s="279"/>
      <c r="N14" s="279"/>
      <c r="O14" s="280"/>
      <c r="P14" s="163"/>
      <c r="Q14" s="164"/>
      <c r="R14" s="164"/>
      <c r="S14" s="164"/>
      <c r="T14" s="164"/>
      <c r="U14" s="164"/>
      <c r="V14" s="165"/>
      <c r="W14" s="222"/>
      <c r="X14" s="220"/>
      <c r="Y14" s="220"/>
      <c r="Z14" s="220"/>
      <c r="AA14" s="220"/>
      <c r="AB14" s="220"/>
      <c r="AC14" s="221"/>
      <c r="AD14" s="261"/>
      <c r="AE14" s="148"/>
      <c r="AF14" s="149"/>
      <c r="AG14" s="149"/>
      <c r="AH14" s="149"/>
      <c r="AI14" s="150"/>
    </row>
    <row r="15" spans="1:35" ht="38.4" customHeight="1" x14ac:dyDescent="0.3">
      <c r="B15" s="247"/>
      <c r="C15" s="250"/>
      <c r="D15" s="184">
        <v>4</v>
      </c>
      <c r="E15" s="186" t="s">
        <v>406</v>
      </c>
      <c r="F15" s="181"/>
      <c r="G15" s="278"/>
      <c r="H15" s="279"/>
      <c r="I15" s="279"/>
      <c r="J15" s="279"/>
      <c r="K15" s="279"/>
      <c r="L15" s="279"/>
      <c r="M15" s="279"/>
      <c r="N15" s="279"/>
      <c r="O15" s="280"/>
      <c r="P15" s="163"/>
      <c r="Q15" s="164"/>
      <c r="R15" s="164"/>
      <c r="S15" s="164"/>
      <c r="T15" s="164"/>
      <c r="U15" s="164"/>
      <c r="V15" s="165"/>
      <c r="W15" s="222"/>
      <c r="X15" s="220"/>
      <c r="Y15" s="220"/>
      <c r="Z15" s="220"/>
      <c r="AA15" s="220"/>
      <c r="AB15" s="220"/>
      <c r="AC15" s="221"/>
      <c r="AD15" s="205" t="s">
        <v>240</v>
      </c>
      <c r="AE15" s="310" t="s">
        <v>353</v>
      </c>
      <c r="AF15" s="311"/>
      <c r="AG15" s="311"/>
      <c r="AH15" s="311"/>
      <c r="AI15" s="312"/>
    </row>
    <row r="16" spans="1:35" ht="18" customHeight="1" thickBot="1" x14ac:dyDescent="0.35">
      <c r="B16" s="248"/>
      <c r="C16" s="251"/>
      <c r="D16" s="185"/>
      <c r="E16" s="187"/>
      <c r="F16" s="179"/>
      <c r="G16" s="208"/>
      <c r="H16" s="209"/>
      <c r="I16" s="209"/>
      <c r="J16" s="209"/>
      <c r="K16" s="209"/>
      <c r="L16" s="209"/>
      <c r="M16" s="209"/>
      <c r="N16" s="209"/>
      <c r="O16" s="210"/>
      <c r="P16" s="166"/>
      <c r="Q16" s="167"/>
      <c r="R16" s="167"/>
      <c r="S16" s="167"/>
      <c r="T16" s="167"/>
      <c r="U16" s="167"/>
      <c r="V16" s="168"/>
      <c r="W16" s="252"/>
      <c r="X16" s="253"/>
      <c r="Y16" s="253"/>
      <c r="Z16" s="253"/>
      <c r="AA16" s="253"/>
      <c r="AB16" s="253"/>
      <c r="AC16" s="254"/>
      <c r="AD16" s="207"/>
      <c r="AE16" s="313"/>
      <c r="AF16" s="314"/>
      <c r="AG16" s="314"/>
      <c r="AH16" s="314"/>
      <c r="AI16" s="315"/>
    </row>
    <row r="17" spans="1:35" ht="15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E17" s="19"/>
      <c r="AF17" s="19"/>
      <c r="AG17" s="19"/>
      <c r="AH17" s="19"/>
      <c r="AI17" s="19"/>
    </row>
    <row r="18" spans="1:35" ht="14.4" customHeight="1" x14ac:dyDescent="0.3">
      <c r="B18" s="246" t="s">
        <v>7</v>
      </c>
      <c r="C18" s="249"/>
      <c r="D18" s="257">
        <v>1</v>
      </c>
      <c r="E18" s="258" t="s">
        <v>30</v>
      </c>
      <c r="F18" s="180" t="s">
        <v>274</v>
      </c>
      <c r="G18" s="227" t="s">
        <v>279</v>
      </c>
      <c r="H18" s="228"/>
      <c r="I18" s="228"/>
      <c r="J18" s="228"/>
      <c r="K18" s="228"/>
      <c r="L18" s="228"/>
      <c r="M18" s="228"/>
      <c r="N18" s="228"/>
      <c r="O18" s="229"/>
      <c r="P18" s="160" t="s">
        <v>291</v>
      </c>
      <c r="Q18" s="161"/>
      <c r="R18" s="161"/>
      <c r="S18" s="161"/>
      <c r="T18" s="161"/>
      <c r="U18" s="161"/>
      <c r="V18" s="162"/>
      <c r="W18" s="223" t="s">
        <v>298</v>
      </c>
      <c r="X18" s="224"/>
      <c r="Y18" s="224"/>
      <c r="Z18" s="224"/>
      <c r="AA18" s="224"/>
      <c r="AB18" s="224"/>
      <c r="AC18" s="225"/>
      <c r="AD18" s="204" t="s">
        <v>241</v>
      </c>
      <c r="AE18" s="145"/>
      <c r="AF18" s="146"/>
      <c r="AG18" s="146"/>
      <c r="AH18" s="146"/>
      <c r="AI18" s="147"/>
    </row>
    <row r="19" spans="1:35" ht="27.6" customHeight="1" x14ac:dyDescent="0.3">
      <c r="B19" s="247"/>
      <c r="C19" s="250"/>
      <c r="D19" s="184"/>
      <c r="E19" s="186"/>
      <c r="F19" s="181"/>
      <c r="G19" s="278"/>
      <c r="H19" s="279"/>
      <c r="I19" s="279"/>
      <c r="J19" s="279"/>
      <c r="K19" s="279"/>
      <c r="L19" s="279"/>
      <c r="M19" s="279"/>
      <c r="N19" s="279"/>
      <c r="O19" s="280"/>
      <c r="P19" s="163"/>
      <c r="Q19" s="164"/>
      <c r="R19" s="164"/>
      <c r="S19" s="164"/>
      <c r="T19" s="164"/>
      <c r="U19" s="164"/>
      <c r="V19" s="165"/>
      <c r="W19" s="222"/>
      <c r="X19" s="220"/>
      <c r="Y19" s="220"/>
      <c r="Z19" s="220"/>
      <c r="AA19" s="220"/>
      <c r="AB19" s="220"/>
      <c r="AC19" s="221"/>
      <c r="AD19" s="205"/>
      <c r="AE19" s="148"/>
      <c r="AF19" s="149"/>
      <c r="AG19" s="149"/>
      <c r="AH19" s="149"/>
      <c r="AI19" s="150"/>
    </row>
    <row r="20" spans="1:35" ht="14.4" customHeight="1" x14ac:dyDescent="0.3">
      <c r="B20" s="247"/>
      <c r="C20" s="250"/>
      <c r="D20" s="184">
        <v>2</v>
      </c>
      <c r="E20" s="186" t="s">
        <v>52</v>
      </c>
      <c r="F20" s="181"/>
      <c r="G20" s="278"/>
      <c r="H20" s="279"/>
      <c r="I20" s="279"/>
      <c r="J20" s="279"/>
      <c r="K20" s="279"/>
      <c r="L20" s="279"/>
      <c r="M20" s="279"/>
      <c r="N20" s="279"/>
      <c r="O20" s="280"/>
      <c r="P20" s="163"/>
      <c r="Q20" s="164"/>
      <c r="R20" s="164"/>
      <c r="S20" s="164"/>
      <c r="T20" s="164"/>
      <c r="U20" s="164"/>
      <c r="V20" s="165"/>
      <c r="W20" s="222"/>
      <c r="X20" s="220"/>
      <c r="Y20" s="220"/>
      <c r="Z20" s="220"/>
      <c r="AA20" s="220"/>
      <c r="AB20" s="220"/>
      <c r="AC20" s="221"/>
      <c r="AD20" s="260" t="s">
        <v>244</v>
      </c>
      <c r="AE20" s="148"/>
      <c r="AF20" s="149"/>
      <c r="AG20" s="149"/>
      <c r="AH20" s="149"/>
      <c r="AI20" s="150"/>
    </row>
    <row r="21" spans="1:35" ht="19.2" customHeight="1" x14ac:dyDescent="0.3">
      <c r="B21" s="247"/>
      <c r="C21" s="250"/>
      <c r="D21" s="184"/>
      <c r="E21" s="186"/>
      <c r="F21" s="181"/>
      <c r="G21" s="278"/>
      <c r="H21" s="279"/>
      <c r="I21" s="279"/>
      <c r="J21" s="279"/>
      <c r="K21" s="279"/>
      <c r="L21" s="279"/>
      <c r="M21" s="279"/>
      <c r="N21" s="279"/>
      <c r="O21" s="280"/>
      <c r="P21" s="163"/>
      <c r="Q21" s="164"/>
      <c r="R21" s="164"/>
      <c r="S21" s="164"/>
      <c r="T21" s="164"/>
      <c r="U21" s="164"/>
      <c r="V21" s="165"/>
      <c r="W21" s="222"/>
      <c r="X21" s="220"/>
      <c r="Y21" s="220"/>
      <c r="Z21" s="220"/>
      <c r="AA21" s="220"/>
      <c r="AB21" s="220"/>
      <c r="AC21" s="221"/>
      <c r="AD21" s="261"/>
      <c r="AE21" s="148"/>
      <c r="AF21" s="149"/>
      <c r="AG21" s="149"/>
      <c r="AH21" s="149"/>
      <c r="AI21" s="150"/>
    </row>
    <row r="22" spans="1:35" ht="14.4" customHeight="1" x14ac:dyDescent="0.3">
      <c r="B22" s="247"/>
      <c r="C22" s="250"/>
      <c r="D22" s="184">
        <v>3</v>
      </c>
      <c r="E22" s="186" t="s">
        <v>31</v>
      </c>
      <c r="F22" s="181"/>
      <c r="G22" s="278"/>
      <c r="H22" s="279"/>
      <c r="I22" s="279"/>
      <c r="J22" s="279"/>
      <c r="K22" s="279"/>
      <c r="L22" s="279"/>
      <c r="M22" s="279"/>
      <c r="N22" s="279"/>
      <c r="O22" s="280"/>
      <c r="P22" s="163"/>
      <c r="Q22" s="164"/>
      <c r="R22" s="164"/>
      <c r="S22" s="164"/>
      <c r="T22" s="164"/>
      <c r="U22" s="164"/>
      <c r="V22" s="165"/>
      <c r="W22" s="222"/>
      <c r="X22" s="220"/>
      <c r="Y22" s="220"/>
      <c r="Z22" s="220"/>
      <c r="AA22" s="220"/>
      <c r="AB22" s="220"/>
      <c r="AC22" s="221"/>
      <c r="AD22" s="205" t="s">
        <v>245</v>
      </c>
      <c r="AE22" s="148"/>
      <c r="AF22" s="149"/>
      <c r="AG22" s="149"/>
      <c r="AH22" s="149"/>
      <c r="AI22" s="150"/>
    </row>
    <row r="23" spans="1:35" ht="22.8" customHeight="1" x14ac:dyDescent="0.3">
      <c r="B23" s="247"/>
      <c r="C23" s="250"/>
      <c r="D23" s="184"/>
      <c r="E23" s="186"/>
      <c r="F23" s="181"/>
      <c r="G23" s="278"/>
      <c r="H23" s="279"/>
      <c r="I23" s="279"/>
      <c r="J23" s="279"/>
      <c r="K23" s="279"/>
      <c r="L23" s="279"/>
      <c r="M23" s="279"/>
      <c r="N23" s="279"/>
      <c r="O23" s="280"/>
      <c r="P23" s="163"/>
      <c r="Q23" s="164"/>
      <c r="R23" s="164"/>
      <c r="S23" s="164"/>
      <c r="T23" s="164"/>
      <c r="U23" s="164"/>
      <c r="V23" s="165"/>
      <c r="W23" s="222"/>
      <c r="X23" s="220"/>
      <c r="Y23" s="220"/>
      <c r="Z23" s="220"/>
      <c r="AA23" s="220"/>
      <c r="AB23" s="220"/>
      <c r="AC23" s="221"/>
      <c r="AD23" s="205"/>
      <c r="AE23" s="148"/>
      <c r="AF23" s="149"/>
      <c r="AG23" s="149"/>
      <c r="AH23" s="149"/>
      <c r="AI23" s="150"/>
    </row>
    <row r="24" spans="1:35" ht="14.4" customHeight="1" x14ac:dyDescent="0.3">
      <c r="B24" s="247"/>
      <c r="C24" s="250"/>
      <c r="D24" s="184">
        <v>4</v>
      </c>
      <c r="E24" s="186" t="s">
        <v>407</v>
      </c>
      <c r="F24" s="181"/>
      <c r="G24" s="278"/>
      <c r="H24" s="279"/>
      <c r="I24" s="279"/>
      <c r="J24" s="279"/>
      <c r="K24" s="279"/>
      <c r="L24" s="279"/>
      <c r="M24" s="279"/>
      <c r="N24" s="279"/>
      <c r="O24" s="280"/>
      <c r="P24" s="346" t="s">
        <v>327</v>
      </c>
      <c r="Q24" s="347"/>
      <c r="R24" s="347"/>
      <c r="S24" s="347"/>
      <c r="T24" s="347"/>
      <c r="U24" s="347"/>
      <c r="V24" s="348"/>
      <c r="W24" s="222"/>
      <c r="X24" s="220"/>
      <c r="Y24" s="220"/>
      <c r="Z24" s="220"/>
      <c r="AA24" s="220"/>
      <c r="AB24" s="220"/>
      <c r="AC24" s="221"/>
      <c r="AD24" s="205" t="s">
        <v>246</v>
      </c>
      <c r="AE24" s="190" t="s">
        <v>56</v>
      </c>
      <c r="AF24" s="191"/>
      <c r="AG24" s="191"/>
      <c r="AH24" s="191"/>
      <c r="AI24" s="192"/>
    </row>
    <row r="25" spans="1:35" ht="21" customHeight="1" thickBot="1" x14ac:dyDescent="0.35">
      <c r="B25" s="248"/>
      <c r="C25" s="251"/>
      <c r="D25" s="185"/>
      <c r="E25" s="187"/>
      <c r="F25" s="179"/>
      <c r="G25" s="208"/>
      <c r="H25" s="209"/>
      <c r="I25" s="209"/>
      <c r="J25" s="209"/>
      <c r="K25" s="209"/>
      <c r="L25" s="209"/>
      <c r="M25" s="209"/>
      <c r="N25" s="209"/>
      <c r="O25" s="210"/>
      <c r="P25" s="201"/>
      <c r="Q25" s="202"/>
      <c r="R25" s="202"/>
      <c r="S25" s="202"/>
      <c r="T25" s="202"/>
      <c r="U25" s="202"/>
      <c r="V25" s="203"/>
      <c r="W25" s="252"/>
      <c r="X25" s="253"/>
      <c r="Y25" s="253"/>
      <c r="Z25" s="253"/>
      <c r="AA25" s="253"/>
      <c r="AB25" s="253"/>
      <c r="AC25" s="254"/>
      <c r="AD25" s="207"/>
      <c r="AE25" s="193"/>
      <c r="AF25" s="194"/>
      <c r="AG25" s="194"/>
      <c r="AH25" s="194"/>
      <c r="AI25" s="195"/>
    </row>
    <row r="26" spans="1:35" ht="15" customHeight="1" x14ac:dyDescent="0.3">
      <c r="B26" s="62"/>
      <c r="C26" s="63"/>
      <c r="D26" s="76"/>
      <c r="E26" s="76"/>
      <c r="F26" s="85"/>
      <c r="G26" s="70"/>
      <c r="H26" s="70"/>
      <c r="I26" s="70"/>
      <c r="J26" s="70"/>
      <c r="K26" s="70"/>
      <c r="L26" s="70"/>
      <c r="M26" s="70"/>
      <c r="N26" s="70"/>
      <c r="O26" s="70"/>
      <c r="P26" s="75"/>
      <c r="Q26" s="75"/>
      <c r="R26" s="75"/>
      <c r="S26" s="75"/>
      <c r="T26" s="75"/>
      <c r="U26" s="75"/>
      <c r="V26" s="75"/>
      <c r="W26" s="67"/>
      <c r="X26" s="67"/>
      <c r="Y26" s="67"/>
      <c r="Z26" s="67"/>
      <c r="AA26" s="67"/>
      <c r="AB26" s="67"/>
      <c r="AC26" s="67"/>
      <c r="AD26" s="67"/>
      <c r="AE26" s="96"/>
      <c r="AF26" s="96"/>
      <c r="AG26" s="96"/>
      <c r="AH26" s="96"/>
      <c r="AI26" s="96"/>
    </row>
    <row r="27" spans="1:35" ht="2.4" customHeight="1" thickBot="1" x14ac:dyDescent="0.35"/>
    <row r="28" spans="1:35" ht="48.6" customHeight="1" x14ac:dyDescent="0.3">
      <c r="B28" s="246" t="s">
        <v>9</v>
      </c>
      <c r="C28" s="249"/>
      <c r="D28" s="257">
        <v>1</v>
      </c>
      <c r="E28" s="258" t="s">
        <v>40</v>
      </c>
      <c r="F28" s="180" t="s">
        <v>274</v>
      </c>
      <c r="G28" s="227" t="s">
        <v>278</v>
      </c>
      <c r="H28" s="228"/>
      <c r="I28" s="228"/>
      <c r="J28" s="228"/>
      <c r="K28" s="228"/>
      <c r="L28" s="228"/>
      <c r="M28" s="228"/>
      <c r="N28" s="228"/>
      <c r="O28" s="229"/>
      <c r="P28" s="160" t="s">
        <v>355</v>
      </c>
      <c r="Q28" s="161"/>
      <c r="R28" s="161"/>
      <c r="S28" s="161"/>
      <c r="T28" s="161"/>
      <c r="U28" s="161"/>
      <c r="V28" s="162"/>
      <c r="W28" s="223" t="s">
        <v>297</v>
      </c>
      <c r="X28" s="224"/>
      <c r="Y28" s="224"/>
      <c r="Z28" s="224"/>
      <c r="AA28" s="224"/>
      <c r="AB28" s="224"/>
      <c r="AC28" s="225"/>
      <c r="AD28" s="204" t="s">
        <v>242</v>
      </c>
      <c r="AE28" s="145"/>
      <c r="AF28" s="146"/>
      <c r="AG28" s="146"/>
      <c r="AH28" s="146"/>
      <c r="AI28" s="147"/>
    </row>
    <row r="29" spans="1:35" ht="37.799999999999997" customHeight="1" x14ac:dyDescent="0.3">
      <c r="B29" s="247"/>
      <c r="C29" s="250"/>
      <c r="D29" s="184"/>
      <c r="E29" s="186"/>
      <c r="F29" s="181"/>
      <c r="G29" s="278"/>
      <c r="H29" s="279"/>
      <c r="I29" s="279"/>
      <c r="J29" s="279"/>
      <c r="K29" s="279"/>
      <c r="L29" s="279"/>
      <c r="M29" s="279"/>
      <c r="N29" s="279"/>
      <c r="O29" s="280"/>
      <c r="P29" s="163"/>
      <c r="Q29" s="164"/>
      <c r="R29" s="164"/>
      <c r="S29" s="164"/>
      <c r="T29" s="164"/>
      <c r="U29" s="164"/>
      <c r="V29" s="165"/>
      <c r="W29" s="222"/>
      <c r="X29" s="220"/>
      <c r="Y29" s="220"/>
      <c r="Z29" s="220"/>
      <c r="AA29" s="220"/>
      <c r="AB29" s="220"/>
      <c r="AC29" s="221"/>
      <c r="AD29" s="205"/>
      <c r="AE29" s="148"/>
      <c r="AF29" s="149"/>
      <c r="AG29" s="149"/>
      <c r="AH29" s="149"/>
      <c r="AI29" s="150"/>
    </row>
    <row r="30" spans="1:35" ht="16.8" customHeight="1" x14ac:dyDescent="0.3">
      <c r="B30" s="247"/>
      <c r="C30" s="250"/>
      <c r="D30" s="184">
        <v>2</v>
      </c>
      <c r="E30" s="186" t="s">
        <v>13</v>
      </c>
      <c r="F30" s="181"/>
      <c r="G30" s="278"/>
      <c r="H30" s="279"/>
      <c r="I30" s="279"/>
      <c r="J30" s="279"/>
      <c r="K30" s="279"/>
      <c r="L30" s="279"/>
      <c r="M30" s="279"/>
      <c r="N30" s="279"/>
      <c r="O30" s="280"/>
      <c r="P30" s="163"/>
      <c r="Q30" s="164"/>
      <c r="R30" s="164"/>
      <c r="S30" s="164"/>
      <c r="T30" s="164"/>
      <c r="U30" s="164"/>
      <c r="V30" s="165"/>
      <c r="W30" s="222"/>
      <c r="X30" s="220"/>
      <c r="Y30" s="220"/>
      <c r="Z30" s="220"/>
      <c r="AA30" s="220"/>
      <c r="AB30" s="220"/>
      <c r="AC30" s="221"/>
      <c r="AD30" s="205" t="s">
        <v>243</v>
      </c>
      <c r="AE30" s="363"/>
      <c r="AF30" s="364"/>
      <c r="AG30" s="364"/>
      <c r="AH30" s="364"/>
      <c r="AI30" s="365"/>
    </row>
    <row r="31" spans="1:35" ht="14.4" customHeight="1" x14ac:dyDescent="0.3">
      <c r="B31" s="247"/>
      <c r="C31" s="250"/>
      <c r="D31" s="268"/>
      <c r="E31" s="269"/>
      <c r="F31" s="206"/>
      <c r="G31" s="217"/>
      <c r="H31" s="218"/>
      <c r="I31" s="218"/>
      <c r="J31" s="218"/>
      <c r="K31" s="218"/>
      <c r="L31" s="218"/>
      <c r="M31" s="218"/>
      <c r="N31" s="218"/>
      <c r="O31" s="219"/>
      <c r="P31" s="366"/>
      <c r="Q31" s="366"/>
      <c r="R31" s="366"/>
      <c r="S31" s="366"/>
      <c r="T31" s="366"/>
      <c r="U31" s="366"/>
      <c r="V31" s="366"/>
      <c r="W31" s="271"/>
      <c r="X31" s="272"/>
      <c r="Y31" s="272"/>
      <c r="Z31" s="272"/>
      <c r="AA31" s="272"/>
      <c r="AB31" s="272"/>
      <c r="AC31" s="273"/>
      <c r="AD31" s="260"/>
      <c r="AE31" s="363"/>
      <c r="AF31" s="364"/>
      <c r="AG31" s="364"/>
      <c r="AH31" s="364"/>
      <c r="AI31" s="365"/>
    </row>
    <row r="32" spans="1:35" ht="14.4" customHeight="1" x14ac:dyDescent="0.3">
      <c r="B32" s="247"/>
      <c r="C32" s="250"/>
      <c r="D32" s="154" t="s">
        <v>419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90" t="s">
        <v>449</v>
      </c>
      <c r="AF32" s="191"/>
      <c r="AG32" s="191"/>
      <c r="AH32" s="191"/>
      <c r="AI32" s="192"/>
    </row>
    <row r="33" spans="2:35" ht="14.4" customHeight="1" x14ac:dyDescent="0.3">
      <c r="B33" s="247"/>
      <c r="C33" s="250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90"/>
      <c r="AF33" s="191"/>
      <c r="AG33" s="191"/>
      <c r="AH33" s="191"/>
      <c r="AI33" s="192"/>
    </row>
    <row r="34" spans="2:35" ht="14.4" customHeight="1" x14ac:dyDescent="0.3">
      <c r="B34" s="247"/>
      <c r="C34" s="250"/>
      <c r="D34" s="274">
        <v>4</v>
      </c>
      <c r="E34" s="275" t="s">
        <v>319</v>
      </c>
      <c r="F34" s="178" t="s">
        <v>274</v>
      </c>
      <c r="G34" s="172" t="s">
        <v>277</v>
      </c>
      <c r="H34" s="173"/>
      <c r="I34" s="173"/>
      <c r="J34" s="173"/>
      <c r="K34" s="173"/>
      <c r="L34" s="173"/>
      <c r="M34" s="173"/>
      <c r="N34" s="173"/>
      <c r="O34" s="174"/>
      <c r="P34" s="196" t="s">
        <v>292</v>
      </c>
      <c r="Q34" s="197"/>
      <c r="R34" s="197"/>
      <c r="S34" s="197"/>
      <c r="T34" s="197"/>
      <c r="U34" s="197"/>
      <c r="V34" s="198"/>
      <c r="W34" s="262" t="s">
        <v>297</v>
      </c>
      <c r="X34" s="263"/>
      <c r="Y34" s="263"/>
      <c r="Z34" s="263"/>
      <c r="AA34" s="263"/>
      <c r="AB34" s="263"/>
      <c r="AC34" s="264"/>
      <c r="AD34" s="261" t="s">
        <v>247</v>
      </c>
      <c r="AE34" s="190"/>
      <c r="AF34" s="191"/>
      <c r="AG34" s="191"/>
      <c r="AH34" s="191"/>
      <c r="AI34" s="192"/>
    </row>
    <row r="35" spans="2:35" ht="46.2" customHeight="1" thickBot="1" x14ac:dyDescent="0.35">
      <c r="B35" s="248"/>
      <c r="C35" s="251"/>
      <c r="D35" s="185"/>
      <c r="E35" s="187"/>
      <c r="F35" s="179"/>
      <c r="G35" s="208"/>
      <c r="H35" s="209"/>
      <c r="I35" s="209"/>
      <c r="J35" s="209"/>
      <c r="K35" s="209"/>
      <c r="L35" s="209"/>
      <c r="M35" s="209"/>
      <c r="N35" s="209"/>
      <c r="O35" s="210"/>
      <c r="P35" s="166"/>
      <c r="Q35" s="167"/>
      <c r="R35" s="167"/>
      <c r="S35" s="167"/>
      <c r="T35" s="167"/>
      <c r="U35" s="167"/>
      <c r="V35" s="168"/>
      <c r="W35" s="252"/>
      <c r="X35" s="253"/>
      <c r="Y35" s="253"/>
      <c r="Z35" s="253"/>
      <c r="AA35" s="253"/>
      <c r="AB35" s="253"/>
      <c r="AC35" s="254"/>
      <c r="AD35" s="207"/>
      <c r="AE35" s="193"/>
      <c r="AF35" s="194"/>
      <c r="AG35" s="194"/>
      <c r="AH35" s="194"/>
      <c r="AI35" s="195"/>
    </row>
    <row r="36" spans="2:35" ht="10.199999999999999" customHeight="1" thickBot="1" x14ac:dyDescent="0.35"/>
    <row r="37" spans="2:35" ht="14.4" customHeight="1" x14ac:dyDescent="0.3">
      <c r="B37" s="246" t="s">
        <v>10</v>
      </c>
      <c r="C37" s="249"/>
      <c r="D37" s="257">
        <v>1</v>
      </c>
      <c r="E37" s="258" t="s">
        <v>408</v>
      </c>
      <c r="F37" s="180" t="s">
        <v>274</v>
      </c>
      <c r="G37" s="227" t="s">
        <v>280</v>
      </c>
      <c r="H37" s="228"/>
      <c r="I37" s="228"/>
      <c r="J37" s="228"/>
      <c r="K37" s="228"/>
      <c r="L37" s="228"/>
      <c r="M37" s="228"/>
      <c r="N37" s="228"/>
      <c r="O37" s="229"/>
      <c r="P37" s="160" t="s">
        <v>356</v>
      </c>
      <c r="Q37" s="161"/>
      <c r="R37" s="161"/>
      <c r="S37" s="161"/>
      <c r="T37" s="161"/>
      <c r="U37" s="161"/>
      <c r="V37" s="162"/>
      <c r="W37" s="223" t="s">
        <v>297</v>
      </c>
      <c r="X37" s="224"/>
      <c r="Y37" s="224"/>
      <c r="Z37" s="224"/>
      <c r="AA37" s="224"/>
      <c r="AB37" s="224"/>
      <c r="AC37" s="225"/>
      <c r="AD37" s="204" t="s">
        <v>248</v>
      </c>
      <c r="AE37" s="145"/>
      <c r="AF37" s="146"/>
      <c r="AG37" s="146"/>
      <c r="AH37" s="146"/>
      <c r="AI37" s="147"/>
    </row>
    <row r="38" spans="2:35" ht="14.4" customHeight="1" x14ac:dyDescent="0.3">
      <c r="B38" s="247"/>
      <c r="C38" s="250"/>
      <c r="D38" s="184"/>
      <c r="E38" s="186"/>
      <c r="F38" s="181"/>
      <c r="G38" s="278"/>
      <c r="H38" s="279"/>
      <c r="I38" s="279"/>
      <c r="J38" s="279"/>
      <c r="K38" s="279"/>
      <c r="L38" s="279"/>
      <c r="M38" s="279"/>
      <c r="N38" s="279"/>
      <c r="O38" s="280"/>
      <c r="P38" s="163"/>
      <c r="Q38" s="164"/>
      <c r="R38" s="164"/>
      <c r="S38" s="164"/>
      <c r="T38" s="164"/>
      <c r="U38" s="164"/>
      <c r="V38" s="165"/>
      <c r="W38" s="222"/>
      <c r="X38" s="220"/>
      <c r="Y38" s="220"/>
      <c r="Z38" s="220"/>
      <c r="AA38" s="220"/>
      <c r="AB38" s="220"/>
      <c r="AC38" s="221"/>
      <c r="AD38" s="205"/>
      <c r="AE38" s="148"/>
      <c r="AF38" s="149"/>
      <c r="AG38" s="149"/>
      <c r="AH38" s="149"/>
      <c r="AI38" s="150"/>
    </row>
    <row r="39" spans="2:35" ht="14.4" customHeight="1" x14ac:dyDescent="0.3">
      <c r="B39" s="247"/>
      <c r="C39" s="250"/>
      <c r="D39" s="184">
        <v>2</v>
      </c>
      <c r="E39" s="186" t="s">
        <v>409</v>
      </c>
      <c r="F39" s="181"/>
      <c r="G39" s="278"/>
      <c r="H39" s="279"/>
      <c r="I39" s="279"/>
      <c r="J39" s="279"/>
      <c r="K39" s="279"/>
      <c r="L39" s="279"/>
      <c r="M39" s="279"/>
      <c r="N39" s="279"/>
      <c r="O39" s="280"/>
      <c r="P39" s="163"/>
      <c r="Q39" s="164"/>
      <c r="R39" s="164"/>
      <c r="S39" s="164"/>
      <c r="T39" s="164"/>
      <c r="U39" s="164"/>
      <c r="V39" s="165"/>
      <c r="W39" s="222"/>
      <c r="X39" s="220"/>
      <c r="Y39" s="220"/>
      <c r="Z39" s="220"/>
      <c r="AA39" s="220"/>
      <c r="AB39" s="220"/>
      <c r="AC39" s="221"/>
      <c r="AD39" s="205" t="s">
        <v>238</v>
      </c>
      <c r="AE39" s="148"/>
      <c r="AF39" s="149"/>
      <c r="AG39" s="149"/>
      <c r="AH39" s="149"/>
      <c r="AI39" s="150"/>
    </row>
    <row r="40" spans="2:35" ht="14.4" customHeight="1" x14ac:dyDescent="0.3">
      <c r="B40" s="247"/>
      <c r="C40" s="250"/>
      <c r="D40" s="184"/>
      <c r="E40" s="186"/>
      <c r="F40" s="181"/>
      <c r="G40" s="217"/>
      <c r="H40" s="218"/>
      <c r="I40" s="218"/>
      <c r="J40" s="218"/>
      <c r="K40" s="218"/>
      <c r="L40" s="218"/>
      <c r="M40" s="218"/>
      <c r="N40" s="218"/>
      <c r="O40" s="219"/>
      <c r="P40" s="163"/>
      <c r="Q40" s="164"/>
      <c r="R40" s="164"/>
      <c r="S40" s="164"/>
      <c r="T40" s="164"/>
      <c r="U40" s="164"/>
      <c r="V40" s="165"/>
      <c r="W40" s="222"/>
      <c r="X40" s="220"/>
      <c r="Y40" s="220"/>
      <c r="Z40" s="220"/>
      <c r="AA40" s="220"/>
      <c r="AB40" s="220"/>
      <c r="AC40" s="221"/>
      <c r="AD40" s="205"/>
      <c r="AE40" s="148"/>
      <c r="AF40" s="149"/>
      <c r="AG40" s="149"/>
      <c r="AH40" s="149"/>
      <c r="AI40" s="150"/>
    </row>
    <row r="41" spans="2:35" ht="14.4" customHeight="1" x14ac:dyDescent="0.3">
      <c r="B41" s="247"/>
      <c r="C41" s="250"/>
      <c r="D41" s="184">
        <v>3</v>
      </c>
      <c r="E41" s="186" t="s">
        <v>410</v>
      </c>
      <c r="F41" s="181"/>
      <c r="G41" s="172" t="s">
        <v>281</v>
      </c>
      <c r="H41" s="173"/>
      <c r="I41" s="173"/>
      <c r="J41" s="173"/>
      <c r="K41" s="173"/>
      <c r="L41" s="173"/>
      <c r="M41" s="173"/>
      <c r="N41" s="173"/>
      <c r="O41" s="174"/>
      <c r="P41" s="163"/>
      <c r="Q41" s="164"/>
      <c r="R41" s="164"/>
      <c r="S41" s="164"/>
      <c r="T41" s="164"/>
      <c r="U41" s="164"/>
      <c r="V41" s="165"/>
      <c r="W41" s="222"/>
      <c r="X41" s="220"/>
      <c r="Y41" s="220"/>
      <c r="Z41" s="220"/>
      <c r="AA41" s="220"/>
      <c r="AB41" s="220"/>
      <c r="AC41" s="221"/>
      <c r="AD41" s="260" t="s">
        <v>249</v>
      </c>
      <c r="AE41" s="148"/>
      <c r="AF41" s="149"/>
      <c r="AG41" s="149"/>
      <c r="AH41" s="149"/>
      <c r="AI41" s="150"/>
    </row>
    <row r="42" spans="2:35" ht="14.4" customHeight="1" x14ac:dyDescent="0.3">
      <c r="B42" s="247"/>
      <c r="C42" s="250"/>
      <c r="D42" s="184"/>
      <c r="E42" s="186"/>
      <c r="F42" s="181"/>
      <c r="G42" s="278"/>
      <c r="H42" s="279"/>
      <c r="I42" s="279"/>
      <c r="J42" s="279"/>
      <c r="K42" s="279"/>
      <c r="L42" s="279"/>
      <c r="M42" s="279"/>
      <c r="N42" s="279"/>
      <c r="O42" s="280"/>
      <c r="P42" s="163"/>
      <c r="Q42" s="164"/>
      <c r="R42" s="164"/>
      <c r="S42" s="164"/>
      <c r="T42" s="164"/>
      <c r="U42" s="164"/>
      <c r="V42" s="165"/>
      <c r="W42" s="222"/>
      <c r="X42" s="220"/>
      <c r="Y42" s="220"/>
      <c r="Z42" s="220"/>
      <c r="AA42" s="220"/>
      <c r="AB42" s="220"/>
      <c r="AC42" s="221"/>
      <c r="AD42" s="261"/>
      <c r="AE42" s="148"/>
      <c r="AF42" s="149"/>
      <c r="AG42" s="149"/>
      <c r="AH42" s="149"/>
      <c r="AI42" s="150"/>
    </row>
    <row r="43" spans="2:35" ht="14.4" customHeight="1" x14ac:dyDescent="0.3">
      <c r="B43" s="247"/>
      <c r="C43" s="250"/>
      <c r="D43" s="184">
        <v>4</v>
      </c>
      <c r="E43" s="186" t="s">
        <v>411</v>
      </c>
      <c r="F43" s="181"/>
      <c r="G43" s="278"/>
      <c r="H43" s="279"/>
      <c r="I43" s="279"/>
      <c r="J43" s="279"/>
      <c r="K43" s="279"/>
      <c r="L43" s="279"/>
      <c r="M43" s="279"/>
      <c r="N43" s="279"/>
      <c r="O43" s="280"/>
      <c r="P43" s="163"/>
      <c r="Q43" s="164"/>
      <c r="R43" s="164"/>
      <c r="S43" s="164"/>
      <c r="T43" s="164"/>
      <c r="U43" s="164"/>
      <c r="V43" s="165"/>
      <c r="W43" s="222"/>
      <c r="X43" s="220"/>
      <c r="Y43" s="220"/>
      <c r="Z43" s="220"/>
      <c r="AA43" s="220"/>
      <c r="AB43" s="220"/>
      <c r="AC43" s="221"/>
      <c r="AD43" s="205" t="s">
        <v>250</v>
      </c>
      <c r="AE43" s="148"/>
      <c r="AF43" s="149"/>
      <c r="AG43" s="149"/>
      <c r="AH43" s="149"/>
      <c r="AI43" s="150"/>
    </row>
    <row r="44" spans="2:35" ht="14.4" customHeight="1" x14ac:dyDescent="0.3">
      <c r="B44" s="247"/>
      <c r="C44" s="250"/>
      <c r="D44" s="184"/>
      <c r="E44" s="186"/>
      <c r="F44" s="181"/>
      <c r="G44" s="278"/>
      <c r="H44" s="279"/>
      <c r="I44" s="279"/>
      <c r="J44" s="279"/>
      <c r="K44" s="279"/>
      <c r="L44" s="279"/>
      <c r="M44" s="279"/>
      <c r="N44" s="279"/>
      <c r="O44" s="280"/>
      <c r="P44" s="163"/>
      <c r="Q44" s="164"/>
      <c r="R44" s="164"/>
      <c r="S44" s="164"/>
      <c r="T44" s="164"/>
      <c r="U44" s="164"/>
      <c r="V44" s="165"/>
      <c r="W44" s="222"/>
      <c r="X44" s="220"/>
      <c r="Y44" s="220"/>
      <c r="Z44" s="220"/>
      <c r="AA44" s="220"/>
      <c r="AB44" s="220"/>
      <c r="AC44" s="221"/>
      <c r="AD44" s="205"/>
      <c r="AE44" s="148"/>
      <c r="AF44" s="149"/>
      <c r="AG44" s="149"/>
      <c r="AH44" s="149"/>
      <c r="AI44" s="150"/>
    </row>
    <row r="45" spans="2:35" ht="14.4" customHeight="1" x14ac:dyDescent="0.3">
      <c r="B45" s="247"/>
      <c r="C45" s="250"/>
      <c r="D45" s="184">
        <v>5</v>
      </c>
      <c r="E45" s="186" t="s">
        <v>412</v>
      </c>
      <c r="F45" s="181"/>
      <c r="G45" s="278"/>
      <c r="H45" s="279"/>
      <c r="I45" s="279"/>
      <c r="J45" s="279"/>
      <c r="K45" s="279"/>
      <c r="L45" s="279"/>
      <c r="M45" s="279"/>
      <c r="N45" s="279"/>
      <c r="O45" s="280"/>
      <c r="P45" s="163"/>
      <c r="Q45" s="164"/>
      <c r="R45" s="164"/>
      <c r="S45" s="164"/>
      <c r="T45" s="164"/>
      <c r="U45" s="164"/>
      <c r="V45" s="165"/>
      <c r="W45" s="222"/>
      <c r="X45" s="220"/>
      <c r="Y45" s="220"/>
      <c r="Z45" s="220"/>
      <c r="AA45" s="220"/>
      <c r="AB45" s="220"/>
      <c r="AC45" s="221"/>
      <c r="AD45" s="205" t="s">
        <v>251</v>
      </c>
      <c r="AE45" s="190"/>
      <c r="AF45" s="191"/>
      <c r="AG45" s="191"/>
      <c r="AH45" s="191"/>
      <c r="AI45" s="192"/>
    </row>
    <row r="46" spans="2:35" ht="15" customHeight="1" thickBot="1" x14ac:dyDescent="0.35">
      <c r="B46" s="248"/>
      <c r="C46" s="251"/>
      <c r="D46" s="185"/>
      <c r="E46" s="187"/>
      <c r="F46" s="179"/>
      <c r="G46" s="208"/>
      <c r="H46" s="209"/>
      <c r="I46" s="209"/>
      <c r="J46" s="209"/>
      <c r="K46" s="209"/>
      <c r="L46" s="209"/>
      <c r="M46" s="209"/>
      <c r="N46" s="209"/>
      <c r="O46" s="210"/>
      <c r="P46" s="201"/>
      <c r="Q46" s="202"/>
      <c r="R46" s="202"/>
      <c r="S46" s="202"/>
      <c r="T46" s="202"/>
      <c r="U46" s="202"/>
      <c r="V46" s="203"/>
      <c r="W46" s="252"/>
      <c r="X46" s="253"/>
      <c r="Y46" s="253"/>
      <c r="Z46" s="253"/>
      <c r="AA46" s="253"/>
      <c r="AB46" s="253"/>
      <c r="AC46" s="254"/>
      <c r="AD46" s="207"/>
      <c r="AE46" s="193"/>
      <c r="AF46" s="194"/>
      <c r="AG46" s="194"/>
      <c r="AH46" s="194"/>
      <c r="AI46" s="195"/>
    </row>
    <row r="47" spans="2:35" ht="9.6" customHeight="1" thickBot="1" x14ac:dyDescent="0.35"/>
    <row r="48" spans="2:35" ht="14.4" customHeight="1" x14ac:dyDescent="0.3">
      <c r="B48" s="246" t="s">
        <v>11</v>
      </c>
      <c r="C48" s="249"/>
      <c r="D48" s="257">
        <v>1</v>
      </c>
      <c r="E48" s="258" t="s">
        <v>41</v>
      </c>
      <c r="F48" s="180" t="s">
        <v>274</v>
      </c>
      <c r="G48" s="227" t="s">
        <v>281</v>
      </c>
      <c r="H48" s="228"/>
      <c r="I48" s="228"/>
      <c r="J48" s="228"/>
      <c r="K48" s="228"/>
      <c r="L48" s="228"/>
      <c r="M48" s="228"/>
      <c r="N48" s="228"/>
      <c r="O48" s="229"/>
      <c r="P48" s="160" t="s">
        <v>292</v>
      </c>
      <c r="Q48" s="161"/>
      <c r="R48" s="161"/>
      <c r="S48" s="161"/>
      <c r="T48" s="161"/>
      <c r="U48" s="161"/>
      <c r="V48" s="162"/>
      <c r="W48" s="223" t="s">
        <v>297</v>
      </c>
      <c r="X48" s="224"/>
      <c r="Y48" s="224"/>
      <c r="Z48" s="224"/>
      <c r="AA48" s="224"/>
      <c r="AB48" s="224"/>
      <c r="AC48" s="225"/>
      <c r="AD48" s="204" t="s">
        <v>252</v>
      </c>
      <c r="AE48" s="145"/>
      <c r="AF48" s="146"/>
      <c r="AG48" s="146"/>
      <c r="AH48" s="146"/>
      <c r="AI48" s="147"/>
    </row>
    <row r="49" spans="2:35" ht="24.6" customHeight="1" x14ac:dyDescent="0.3">
      <c r="B49" s="247"/>
      <c r="C49" s="250"/>
      <c r="D49" s="184"/>
      <c r="E49" s="186"/>
      <c r="F49" s="181"/>
      <c r="G49" s="278"/>
      <c r="H49" s="279"/>
      <c r="I49" s="279"/>
      <c r="J49" s="279"/>
      <c r="K49" s="279"/>
      <c r="L49" s="279"/>
      <c r="M49" s="279"/>
      <c r="N49" s="279"/>
      <c r="O49" s="280"/>
      <c r="P49" s="163"/>
      <c r="Q49" s="164"/>
      <c r="R49" s="164"/>
      <c r="S49" s="164"/>
      <c r="T49" s="164"/>
      <c r="U49" s="164"/>
      <c r="V49" s="165"/>
      <c r="W49" s="222"/>
      <c r="X49" s="220"/>
      <c r="Y49" s="220"/>
      <c r="Z49" s="220"/>
      <c r="AA49" s="220"/>
      <c r="AB49" s="220"/>
      <c r="AC49" s="221"/>
      <c r="AD49" s="205"/>
      <c r="AE49" s="148"/>
      <c r="AF49" s="149"/>
      <c r="AG49" s="149"/>
      <c r="AH49" s="149"/>
      <c r="AI49" s="150"/>
    </row>
    <row r="50" spans="2:35" ht="14.4" customHeight="1" x14ac:dyDescent="0.3">
      <c r="B50" s="247"/>
      <c r="C50" s="250"/>
      <c r="D50" s="184">
        <v>2</v>
      </c>
      <c r="E50" s="186" t="s">
        <v>413</v>
      </c>
      <c r="F50" s="181"/>
      <c r="G50" s="278"/>
      <c r="H50" s="279"/>
      <c r="I50" s="279"/>
      <c r="J50" s="279"/>
      <c r="K50" s="279"/>
      <c r="L50" s="279"/>
      <c r="M50" s="279"/>
      <c r="N50" s="279"/>
      <c r="O50" s="280"/>
      <c r="P50" s="163"/>
      <c r="Q50" s="164"/>
      <c r="R50" s="164"/>
      <c r="S50" s="164"/>
      <c r="T50" s="164"/>
      <c r="U50" s="164"/>
      <c r="V50" s="165"/>
      <c r="W50" s="222"/>
      <c r="X50" s="220"/>
      <c r="Y50" s="220"/>
      <c r="Z50" s="220"/>
      <c r="AA50" s="220"/>
      <c r="AB50" s="220"/>
      <c r="AC50" s="221"/>
      <c r="AD50" s="205" t="s">
        <v>253</v>
      </c>
      <c r="AE50" s="148"/>
      <c r="AF50" s="149"/>
      <c r="AG50" s="149"/>
      <c r="AH50" s="149"/>
      <c r="AI50" s="150"/>
    </row>
    <row r="51" spans="2:35" ht="37.799999999999997" customHeight="1" x14ac:dyDescent="0.3">
      <c r="B51" s="247"/>
      <c r="C51" s="250"/>
      <c r="D51" s="184"/>
      <c r="E51" s="186"/>
      <c r="F51" s="181"/>
      <c r="G51" s="278"/>
      <c r="H51" s="279"/>
      <c r="I51" s="279"/>
      <c r="J51" s="279"/>
      <c r="K51" s="279"/>
      <c r="L51" s="279"/>
      <c r="M51" s="279"/>
      <c r="N51" s="279"/>
      <c r="O51" s="280"/>
      <c r="P51" s="163"/>
      <c r="Q51" s="164"/>
      <c r="R51" s="164"/>
      <c r="S51" s="164"/>
      <c r="T51" s="164"/>
      <c r="U51" s="164"/>
      <c r="V51" s="165"/>
      <c r="W51" s="222"/>
      <c r="X51" s="220"/>
      <c r="Y51" s="220"/>
      <c r="Z51" s="220"/>
      <c r="AA51" s="220"/>
      <c r="AB51" s="220"/>
      <c r="AC51" s="221"/>
      <c r="AD51" s="205"/>
      <c r="AE51" s="148"/>
      <c r="AF51" s="149"/>
      <c r="AG51" s="149"/>
      <c r="AH51" s="149"/>
      <c r="AI51" s="150"/>
    </row>
    <row r="52" spans="2:35" ht="14.4" customHeight="1" x14ac:dyDescent="0.3">
      <c r="B52" s="247"/>
      <c r="C52" s="250"/>
      <c r="D52" s="184">
        <v>3</v>
      </c>
      <c r="E52" s="186" t="s">
        <v>42</v>
      </c>
      <c r="F52" s="181"/>
      <c r="G52" s="278"/>
      <c r="H52" s="279"/>
      <c r="I52" s="279"/>
      <c r="J52" s="279"/>
      <c r="K52" s="279"/>
      <c r="L52" s="279"/>
      <c r="M52" s="279"/>
      <c r="N52" s="279"/>
      <c r="O52" s="280"/>
      <c r="P52" s="163"/>
      <c r="Q52" s="164"/>
      <c r="R52" s="164"/>
      <c r="S52" s="164"/>
      <c r="T52" s="164"/>
      <c r="U52" s="164"/>
      <c r="V52" s="165"/>
      <c r="W52" s="222"/>
      <c r="X52" s="220"/>
      <c r="Y52" s="220"/>
      <c r="Z52" s="220"/>
      <c r="AA52" s="220"/>
      <c r="AB52" s="220"/>
      <c r="AC52" s="221"/>
      <c r="AD52" s="205" t="s">
        <v>254</v>
      </c>
      <c r="AE52" s="31"/>
      <c r="AF52" s="32"/>
      <c r="AG52" s="32"/>
      <c r="AH52" s="32"/>
      <c r="AI52" s="33"/>
    </row>
    <row r="53" spans="2:35" ht="25.8" customHeight="1" thickBot="1" x14ac:dyDescent="0.35">
      <c r="B53" s="248"/>
      <c r="C53" s="251"/>
      <c r="D53" s="185"/>
      <c r="E53" s="187"/>
      <c r="F53" s="179"/>
      <c r="G53" s="208"/>
      <c r="H53" s="209"/>
      <c r="I53" s="209"/>
      <c r="J53" s="209"/>
      <c r="K53" s="209"/>
      <c r="L53" s="209"/>
      <c r="M53" s="209"/>
      <c r="N53" s="209"/>
      <c r="O53" s="210"/>
      <c r="P53" s="166"/>
      <c r="Q53" s="167"/>
      <c r="R53" s="167"/>
      <c r="S53" s="167"/>
      <c r="T53" s="167"/>
      <c r="U53" s="167"/>
      <c r="V53" s="168"/>
      <c r="W53" s="252"/>
      <c r="X53" s="253"/>
      <c r="Y53" s="253"/>
      <c r="Z53" s="253"/>
      <c r="AA53" s="253"/>
      <c r="AB53" s="253"/>
      <c r="AC53" s="254"/>
      <c r="AD53" s="207"/>
      <c r="AE53" s="193" t="s">
        <v>166</v>
      </c>
      <c r="AF53" s="194"/>
      <c r="AG53" s="194"/>
      <c r="AH53" s="194"/>
      <c r="AI53" s="195"/>
    </row>
    <row r="54" spans="2:35" ht="3.6" customHeight="1" x14ac:dyDescent="0.3">
      <c r="B54" s="86"/>
      <c r="C54" s="87"/>
      <c r="D54" s="74"/>
      <c r="E54" s="74"/>
      <c r="F54" s="34"/>
      <c r="G54" s="69"/>
      <c r="H54" s="69"/>
      <c r="I54" s="69"/>
      <c r="J54" s="69"/>
      <c r="K54" s="69"/>
      <c r="L54" s="69"/>
      <c r="M54" s="69"/>
      <c r="N54" s="69"/>
      <c r="O54" s="69"/>
      <c r="P54" s="68"/>
      <c r="Q54" s="68"/>
      <c r="R54" s="68"/>
      <c r="S54" s="68"/>
      <c r="T54" s="68"/>
      <c r="U54" s="68"/>
      <c r="V54" s="68"/>
      <c r="W54" s="66"/>
      <c r="X54" s="66"/>
      <c r="Y54" s="66"/>
      <c r="Z54" s="66"/>
      <c r="AA54" s="66"/>
      <c r="AB54" s="66"/>
      <c r="AC54" s="66"/>
      <c r="AD54" s="66"/>
      <c r="AE54" s="88"/>
      <c r="AF54" s="88"/>
      <c r="AG54" s="88"/>
      <c r="AH54" s="88"/>
      <c r="AI54" s="88"/>
    </row>
    <row r="55" spans="2:35" ht="22.2" customHeight="1" x14ac:dyDescent="0.4">
      <c r="B55" s="345" t="s">
        <v>414</v>
      </c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</row>
    <row r="56" spans="2:35" ht="15" thickBot="1" x14ac:dyDescent="0.35"/>
    <row r="57" spans="2:35" ht="14.4" customHeight="1" x14ac:dyDescent="0.3">
      <c r="B57" s="246" t="s">
        <v>12</v>
      </c>
      <c r="C57" s="249"/>
      <c r="D57" s="257">
        <v>2</v>
      </c>
      <c r="E57" s="258" t="s">
        <v>415</v>
      </c>
      <c r="F57" s="180" t="s">
        <v>274</v>
      </c>
      <c r="G57" s="227" t="s">
        <v>281</v>
      </c>
      <c r="H57" s="228"/>
      <c r="I57" s="228"/>
      <c r="J57" s="228"/>
      <c r="K57" s="228"/>
      <c r="L57" s="228"/>
      <c r="M57" s="228"/>
      <c r="N57" s="228"/>
      <c r="O57" s="229"/>
      <c r="P57" s="160" t="s">
        <v>292</v>
      </c>
      <c r="Q57" s="161"/>
      <c r="R57" s="161"/>
      <c r="S57" s="161"/>
      <c r="T57" s="161"/>
      <c r="U57" s="161"/>
      <c r="V57" s="162"/>
      <c r="W57" s="223" t="s">
        <v>297</v>
      </c>
      <c r="X57" s="224"/>
      <c r="Y57" s="224"/>
      <c r="Z57" s="224"/>
      <c r="AA57" s="224"/>
      <c r="AB57" s="224"/>
      <c r="AC57" s="225"/>
      <c r="AD57" s="204" t="s">
        <v>255</v>
      </c>
      <c r="AE57" s="145"/>
      <c r="AF57" s="146"/>
      <c r="AG57" s="146"/>
      <c r="AH57" s="146"/>
      <c r="AI57" s="147"/>
    </row>
    <row r="58" spans="2:35" ht="22.8" customHeight="1" x14ac:dyDescent="0.3">
      <c r="B58" s="247"/>
      <c r="C58" s="250"/>
      <c r="D58" s="184"/>
      <c r="E58" s="186"/>
      <c r="F58" s="181"/>
      <c r="G58" s="278"/>
      <c r="H58" s="279"/>
      <c r="I58" s="279"/>
      <c r="J58" s="279"/>
      <c r="K58" s="279"/>
      <c r="L58" s="279"/>
      <c r="M58" s="279"/>
      <c r="N58" s="279"/>
      <c r="O58" s="280"/>
      <c r="P58" s="163"/>
      <c r="Q58" s="164"/>
      <c r="R58" s="164"/>
      <c r="S58" s="164"/>
      <c r="T58" s="164"/>
      <c r="U58" s="164"/>
      <c r="V58" s="165"/>
      <c r="W58" s="222"/>
      <c r="X58" s="220"/>
      <c r="Y58" s="220"/>
      <c r="Z58" s="220"/>
      <c r="AA58" s="220"/>
      <c r="AB58" s="220"/>
      <c r="AC58" s="221"/>
      <c r="AD58" s="205"/>
      <c r="AE58" s="148"/>
      <c r="AF58" s="149"/>
      <c r="AG58" s="149"/>
      <c r="AH58" s="149"/>
      <c r="AI58" s="150"/>
    </row>
    <row r="59" spans="2:35" ht="14.4" customHeight="1" x14ac:dyDescent="0.3">
      <c r="B59" s="247"/>
      <c r="C59" s="250"/>
      <c r="D59" s="184">
        <v>3</v>
      </c>
      <c r="E59" s="186" t="s">
        <v>320</v>
      </c>
      <c r="F59" s="181"/>
      <c r="G59" s="278"/>
      <c r="H59" s="279"/>
      <c r="I59" s="279"/>
      <c r="J59" s="279"/>
      <c r="K59" s="279"/>
      <c r="L59" s="279"/>
      <c r="M59" s="279"/>
      <c r="N59" s="279"/>
      <c r="O59" s="280"/>
      <c r="P59" s="163"/>
      <c r="Q59" s="164"/>
      <c r="R59" s="164"/>
      <c r="S59" s="164"/>
      <c r="T59" s="164"/>
      <c r="U59" s="164"/>
      <c r="V59" s="165"/>
      <c r="W59" s="222"/>
      <c r="X59" s="220"/>
      <c r="Y59" s="220"/>
      <c r="Z59" s="220"/>
      <c r="AA59" s="220"/>
      <c r="AB59" s="220"/>
      <c r="AC59" s="221"/>
      <c r="AD59" s="205" t="s">
        <v>256</v>
      </c>
      <c r="AE59" s="148"/>
      <c r="AF59" s="149"/>
      <c r="AG59" s="149"/>
      <c r="AH59" s="149"/>
      <c r="AI59" s="150"/>
    </row>
    <row r="60" spans="2:35" ht="20.399999999999999" customHeight="1" x14ac:dyDescent="0.3">
      <c r="B60" s="247"/>
      <c r="C60" s="250"/>
      <c r="D60" s="184"/>
      <c r="E60" s="186"/>
      <c r="F60" s="181"/>
      <c r="G60" s="278"/>
      <c r="H60" s="279"/>
      <c r="I60" s="279"/>
      <c r="J60" s="279"/>
      <c r="K60" s="279"/>
      <c r="L60" s="279"/>
      <c r="M60" s="279"/>
      <c r="N60" s="279"/>
      <c r="O60" s="280"/>
      <c r="P60" s="163"/>
      <c r="Q60" s="164"/>
      <c r="R60" s="164"/>
      <c r="S60" s="164"/>
      <c r="T60" s="164"/>
      <c r="U60" s="164"/>
      <c r="V60" s="165"/>
      <c r="W60" s="222"/>
      <c r="X60" s="220"/>
      <c r="Y60" s="220"/>
      <c r="Z60" s="220"/>
      <c r="AA60" s="220"/>
      <c r="AB60" s="220"/>
      <c r="AC60" s="221"/>
      <c r="AD60" s="205"/>
      <c r="AE60" s="148"/>
      <c r="AF60" s="149"/>
      <c r="AG60" s="149"/>
      <c r="AH60" s="149"/>
      <c r="AI60" s="150"/>
    </row>
    <row r="61" spans="2:35" ht="27" customHeight="1" x14ac:dyDescent="0.3">
      <c r="B61" s="247"/>
      <c r="C61" s="250"/>
      <c r="D61" s="184">
        <v>4</v>
      </c>
      <c r="E61" s="186" t="s">
        <v>54</v>
      </c>
      <c r="F61" s="181"/>
      <c r="G61" s="278"/>
      <c r="H61" s="279"/>
      <c r="I61" s="279"/>
      <c r="J61" s="279"/>
      <c r="K61" s="279"/>
      <c r="L61" s="279"/>
      <c r="M61" s="279"/>
      <c r="N61" s="279"/>
      <c r="O61" s="280"/>
      <c r="P61" s="163"/>
      <c r="Q61" s="164"/>
      <c r="R61" s="164"/>
      <c r="S61" s="164"/>
      <c r="T61" s="164"/>
      <c r="U61" s="164"/>
      <c r="V61" s="165"/>
      <c r="W61" s="222"/>
      <c r="X61" s="220"/>
      <c r="Y61" s="220"/>
      <c r="Z61" s="220"/>
      <c r="AA61" s="220"/>
      <c r="AB61" s="220"/>
      <c r="AC61" s="221"/>
      <c r="AD61" s="205" t="s">
        <v>257</v>
      </c>
      <c r="AE61" s="310" t="s">
        <v>329</v>
      </c>
      <c r="AF61" s="311"/>
      <c r="AG61" s="311"/>
      <c r="AH61" s="311"/>
      <c r="AI61" s="312"/>
    </row>
    <row r="62" spans="2:35" ht="39" customHeight="1" thickBot="1" x14ac:dyDescent="0.35">
      <c r="B62" s="248"/>
      <c r="C62" s="251"/>
      <c r="D62" s="185"/>
      <c r="E62" s="187"/>
      <c r="F62" s="179"/>
      <c r="G62" s="208"/>
      <c r="H62" s="209"/>
      <c r="I62" s="209"/>
      <c r="J62" s="209"/>
      <c r="K62" s="209"/>
      <c r="L62" s="209"/>
      <c r="M62" s="209"/>
      <c r="N62" s="209"/>
      <c r="O62" s="210"/>
      <c r="P62" s="166"/>
      <c r="Q62" s="167"/>
      <c r="R62" s="167"/>
      <c r="S62" s="167"/>
      <c r="T62" s="167"/>
      <c r="U62" s="167"/>
      <c r="V62" s="168"/>
      <c r="W62" s="252"/>
      <c r="X62" s="253"/>
      <c r="Y62" s="253"/>
      <c r="Z62" s="253"/>
      <c r="AA62" s="253"/>
      <c r="AB62" s="253"/>
      <c r="AC62" s="254"/>
      <c r="AD62" s="207"/>
      <c r="AE62" s="313"/>
      <c r="AF62" s="314"/>
      <c r="AG62" s="314"/>
      <c r="AH62" s="314"/>
      <c r="AI62" s="315"/>
    </row>
    <row r="63" spans="2:35" ht="15" thickBot="1" x14ac:dyDescent="0.35"/>
    <row r="64" spans="2:35" ht="14.4" customHeight="1" x14ac:dyDescent="0.3">
      <c r="B64" s="246" t="s">
        <v>14</v>
      </c>
      <c r="C64" s="249"/>
      <c r="D64" s="257">
        <v>1</v>
      </c>
      <c r="E64" s="258" t="s">
        <v>416</v>
      </c>
      <c r="F64" s="180" t="s">
        <v>275</v>
      </c>
      <c r="G64" s="227" t="s">
        <v>282</v>
      </c>
      <c r="H64" s="228"/>
      <c r="I64" s="228"/>
      <c r="J64" s="228"/>
      <c r="K64" s="228"/>
      <c r="L64" s="228"/>
      <c r="M64" s="228"/>
      <c r="N64" s="228"/>
      <c r="O64" s="229"/>
      <c r="P64" s="160" t="s">
        <v>357</v>
      </c>
      <c r="Q64" s="161"/>
      <c r="R64" s="161"/>
      <c r="S64" s="161"/>
      <c r="T64" s="161"/>
      <c r="U64" s="161"/>
      <c r="V64" s="162"/>
      <c r="W64" s="223" t="s">
        <v>296</v>
      </c>
      <c r="X64" s="224"/>
      <c r="Y64" s="224"/>
      <c r="Z64" s="224"/>
      <c r="AA64" s="224"/>
      <c r="AB64" s="224"/>
      <c r="AC64" s="225"/>
      <c r="AD64" s="204" t="s">
        <v>258</v>
      </c>
      <c r="AE64" s="145"/>
      <c r="AF64" s="146"/>
      <c r="AG64" s="146"/>
      <c r="AH64" s="146"/>
      <c r="AI64" s="147"/>
    </row>
    <row r="65" spans="2:35" ht="14.4" customHeight="1" x14ac:dyDescent="0.3">
      <c r="B65" s="247"/>
      <c r="C65" s="250"/>
      <c r="D65" s="184"/>
      <c r="E65" s="186"/>
      <c r="F65" s="181"/>
      <c r="G65" s="278"/>
      <c r="H65" s="279"/>
      <c r="I65" s="279"/>
      <c r="J65" s="279"/>
      <c r="K65" s="279"/>
      <c r="L65" s="279"/>
      <c r="M65" s="279"/>
      <c r="N65" s="279"/>
      <c r="O65" s="280"/>
      <c r="P65" s="163"/>
      <c r="Q65" s="164"/>
      <c r="R65" s="164"/>
      <c r="S65" s="164"/>
      <c r="T65" s="164"/>
      <c r="U65" s="164"/>
      <c r="V65" s="165"/>
      <c r="W65" s="222"/>
      <c r="X65" s="220"/>
      <c r="Y65" s="220"/>
      <c r="Z65" s="220"/>
      <c r="AA65" s="220"/>
      <c r="AB65" s="220"/>
      <c r="AC65" s="221"/>
      <c r="AD65" s="205"/>
      <c r="AE65" s="148"/>
      <c r="AF65" s="149"/>
      <c r="AG65" s="149"/>
      <c r="AH65" s="149"/>
      <c r="AI65" s="150"/>
    </row>
    <row r="66" spans="2:35" ht="14.4" customHeight="1" x14ac:dyDescent="0.3">
      <c r="B66" s="247"/>
      <c r="C66" s="250"/>
      <c r="D66" s="184">
        <v>2</v>
      </c>
      <c r="E66" s="186" t="s">
        <v>318</v>
      </c>
      <c r="F66" s="181"/>
      <c r="G66" s="278"/>
      <c r="H66" s="279"/>
      <c r="I66" s="279"/>
      <c r="J66" s="279"/>
      <c r="K66" s="279"/>
      <c r="L66" s="279"/>
      <c r="M66" s="279"/>
      <c r="N66" s="279"/>
      <c r="O66" s="280"/>
      <c r="P66" s="163"/>
      <c r="Q66" s="164"/>
      <c r="R66" s="164"/>
      <c r="S66" s="164"/>
      <c r="T66" s="164"/>
      <c r="U66" s="164"/>
      <c r="V66" s="165"/>
      <c r="W66" s="222"/>
      <c r="X66" s="220"/>
      <c r="Y66" s="220"/>
      <c r="Z66" s="220"/>
      <c r="AA66" s="220"/>
      <c r="AB66" s="220"/>
      <c r="AC66" s="221"/>
      <c r="AD66" s="205" t="s">
        <v>259</v>
      </c>
      <c r="AE66" s="148"/>
      <c r="AF66" s="149"/>
      <c r="AG66" s="149"/>
      <c r="AH66" s="149"/>
      <c r="AI66" s="150"/>
    </row>
    <row r="67" spans="2:35" ht="14.4" customHeight="1" x14ac:dyDescent="0.3">
      <c r="B67" s="247"/>
      <c r="C67" s="250"/>
      <c r="D67" s="184"/>
      <c r="E67" s="186"/>
      <c r="F67" s="181"/>
      <c r="G67" s="278"/>
      <c r="H67" s="279"/>
      <c r="I67" s="279"/>
      <c r="J67" s="279"/>
      <c r="K67" s="279"/>
      <c r="L67" s="279"/>
      <c r="M67" s="279"/>
      <c r="N67" s="279"/>
      <c r="O67" s="280"/>
      <c r="P67" s="163"/>
      <c r="Q67" s="164"/>
      <c r="R67" s="164"/>
      <c r="S67" s="164"/>
      <c r="T67" s="164"/>
      <c r="U67" s="164"/>
      <c r="V67" s="165"/>
      <c r="W67" s="222"/>
      <c r="X67" s="220"/>
      <c r="Y67" s="220"/>
      <c r="Z67" s="220"/>
      <c r="AA67" s="220"/>
      <c r="AB67" s="220"/>
      <c r="AC67" s="221"/>
      <c r="AD67" s="205"/>
      <c r="AE67" s="148"/>
      <c r="AF67" s="149"/>
      <c r="AG67" s="149"/>
      <c r="AH67" s="149"/>
      <c r="AI67" s="150"/>
    </row>
    <row r="68" spans="2:35" ht="14.4" customHeight="1" x14ac:dyDescent="0.3">
      <c r="B68" s="247"/>
      <c r="C68" s="250"/>
      <c r="D68" s="184">
        <v>3</v>
      </c>
      <c r="E68" s="186" t="s">
        <v>5</v>
      </c>
      <c r="F68" s="181"/>
      <c r="G68" s="278"/>
      <c r="H68" s="279"/>
      <c r="I68" s="279"/>
      <c r="J68" s="279"/>
      <c r="K68" s="279"/>
      <c r="L68" s="279"/>
      <c r="M68" s="279"/>
      <c r="N68" s="279"/>
      <c r="O68" s="280"/>
      <c r="P68" s="163"/>
      <c r="Q68" s="164"/>
      <c r="R68" s="164"/>
      <c r="S68" s="164"/>
      <c r="T68" s="164"/>
      <c r="U68" s="164"/>
      <c r="V68" s="165"/>
      <c r="W68" s="222"/>
      <c r="X68" s="220"/>
      <c r="Y68" s="220"/>
      <c r="Z68" s="220"/>
      <c r="AA68" s="220"/>
      <c r="AB68" s="220"/>
      <c r="AC68" s="221"/>
      <c r="AD68" s="260" t="s">
        <v>260</v>
      </c>
      <c r="AE68" s="148"/>
      <c r="AF68" s="149"/>
      <c r="AG68" s="149"/>
      <c r="AH68" s="149"/>
      <c r="AI68" s="150"/>
    </row>
    <row r="69" spans="2:35" ht="14.4" customHeight="1" x14ac:dyDescent="0.3">
      <c r="B69" s="247"/>
      <c r="C69" s="250"/>
      <c r="D69" s="184"/>
      <c r="E69" s="186"/>
      <c r="F69" s="181"/>
      <c r="G69" s="217"/>
      <c r="H69" s="218"/>
      <c r="I69" s="218"/>
      <c r="J69" s="218"/>
      <c r="K69" s="218"/>
      <c r="L69" s="218"/>
      <c r="M69" s="218"/>
      <c r="N69" s="218"/>
      <c r="O69" s="219"/>
      <c r="P69" s="163"/>
      <c r="Q69" s="164"/>
      <c r="R69" s="164"/>
      <c r="S69" s="164"/>
      <c r="T69" s="164"/>
      <c r="U69" s="164"/>
      <c r="V69" s="165"/>
      <c r="W69" s="222"/>
      <c r="X69" s="220"/>
      <c r="Y69" s="220"/>
      <c r="Z69" s="220"/>
      <c r="AA69" s="220"/>
      <c r="AB69" s="220"/>
      <c r="AC69" s="221"/>
      <c r="AD69" s="261"/>
      <c r="AE69" s="148"/>
      <c r="AF69" s="149"/>
      <c r="AG69" s="149"/>
      <c r="AH69" s="149"/>
      <c r="AI69" s="150"/>
    </row>
    <row r="70" spans="2:35" ht="14.4" customHeight="1" x14ac:dyDescent="0.3">
      <c r="B70" s="247"/>
      <c r="C70" s="250"/>
      <c r="D70" s="184">
        <v>4</v>
      </c>
      <c r="E70" s="186" t="s">
        <v>417</v>
      </c>
      <c r="F70" s="181"/>
      <c r="G70" s="172" t="s">
        <v>283</v>
      </c>
      <c r="H70" s="173"/>
      <c r="I70" s="173"/>
      <c r="J70" s="173"/>
      <c r="K70" s="173"/>
      <c r="L70" s="173"/>
      <c r="M70" s="173"/>
      <c r="N70" s="173"/>
      <c r="O70" s="174"/>
      <c r="P70" s="163"/>
      <c r="Q70" s="164"/>
      <c r="R70" s="164"/>
      <c r="S70" s="164"/>
      <c r="T70" s="164"/>
      <c r="U70" s="164"/>
      <c r="V70" s="165"/>
      <c r="W70" s="222"/>
      <c r="X70" s="220"/>
      <c r="Y70" s="220"/>
      <c r="Z70" s="220"/>
      <c r="AA70" s="220"/>
      <c r="AB70" s="220"/>
      <c r="AC70" s="221"/>
      <c r="AD70" s="205" t="s">
        <v>261</v>
      </c>
      <c r="AE70" s="148" t="s">
        <v>164</v>
      </c>
      <c r="AF70" s="149"/>
      <c r="AG70" s="149"/>
      <c r="AH70" s="149"/>
      <c r="AI70" s="150"/>
    </row>
    <row r="71" spans="2:35" ht="16.8" customHeight="1" x14ac:dyDescent="0.3">
      <c r="B71" s="247"/>
      <c r="C71" s="250"/>
      <c r="D71" s="184"/>
      <c r="E71" s="186"/>
      <c r="F71" s="181"/>
      <c r="G71" s="278"/>
      <c r="H71" s="279"/>
      <c r="I71" s="279"/>
      <c r="J71" s="279"/>
      <c r="K71" s="279"/>
      <c r="L71" s="279"/>
      <c r="M71" s="279"/>
      <c r="N71" s="279"/>
      <c r="O71" s="280"/>
      <c r="P71" s="163"/>
      <c r="Q71" s="164"/>
      <c r="R71" s="164"/>
      <c r="S71" s="164"/>
      <c r="T71" s="164"/>
      <c r="U71" s="164"/>
      <c r="V71" s="165"/>
      <c r="W71" s="222"/>
      <c r="X71" s="220"/>
      <c r="Y71" s="220"/>
      <c r="Z71" s="220"/>
      <c r="AA71" s="220"/>
      <c r="AB71" s="220"/>
      <c r="AC71" s="221"/>
      <c r="AD71" s="205"/>
      <c r="AE71" s="148"/>
      <c r="AF71" s="149"/>
      <c r="AG71" s="149"/>
      <c r="AH71" s="149"/>
      <c r="AI71" s="150"/>
    </row>
    <row r="72" spans="2:35" ht="23.4" customHeight="1" x14ac:dyDescent="0.3">
      <c r="B72" s="247"/>
      <c r="C72" s="250"/>
      <c r="D72" s="184">
        <v>5</v>
      </c>
      <c r="E72" s="186" t="s">
        <v>55</v>
      </c>
      <c r="F72" s="181"/>
      <c r="G72" s="278"/>
      <c r="H72" s="279"/>
      <c r="I72" s="279"/>
      <c r="J72" s="279"/>
      <c r="K72" s="279"/>
      <c r="L72" s="279"/>
      <c r="M72" s="279"/>
      <c r="N72" s="279"/>
      <c r="O72" s="280"/>
      <c r="P72" s="163"/>
      <c r="Q72" s="164"/>
      <c r="R72" s="164"/>
      <c r="S72" s="164"/>
      <c r="T72" s="164"/>
      <c r="U72" s="164"/>
      <c r="V72" s="165"/>
      <c r="W72" s="222"/>
      <c r="X72" s="220"/>
      <c r="Y72" s="220"/>
      <c r="Z72" s="220"/>
      <c r="AA72" s="220"/>
      <c r="AB72" s="220"/>
      <c r="AC72" s="221"/>
      <c r="AD72" s="205" t="s">
        <v>262</v>
      </c>
      <c r="AE72" s="190" t="s">
        <v>354</v>
      </c>
      <c r="AF72" s="191"/>
      <c r="AG72" s="191"/>
      <c r="AH72" s="191"/>
      <c r="AI72" s="192"/>
    </row>
    <row r="73" spans="2:35" ht="15" customHeight="1" thickBot="1" x14ac:dyDescent="0.35">
      <c r="B73" s="248"/>
      <c r="C73" s="251"/>
      <c r="D73" s="185"/>
      <c r="E73" s="187"/>
      <c r="F73" s="179"/>
      <c r="G73" s="208"/>
      <c r="H73" s="209"/>
      <c r="I73" s="209"/>
      <c r="J73" s="209"/>
      <c r="K73" s="209"/>
      <c r="L73" s="209"/>
      <c r="M73" s="209"/>
      <c r="N73" s="209"/>
      <c r="O73" s="210"/>
      <c r="P73" s="166"/>
      <c r="Q73" s="167"/>
      <c r="R73" s="167"/>
      <c r="S73" s="167"/>
      <c r="T73" s="167"/>
      <c r="U73" s="167"/>
      <c r="V73" s="168"/>
      <c r="W73" s="252"/>
      <c r="X73" s="253"/>
      <c r="Y73" s="253"/>
      <c r="Z73" s="253"/>
      <c r="AA73" s="253"/>
      <c r="AB73" s="253"/>
      <c r="AC73" s="254"/>
      <c r="AD73" s="207"/>
      <c r="AE73" s="193"/>
      <c r="AF73" s="194"/>
      <c r="AG73" s="194"/>
      <c r="AH73" s="194"/>
      <c r="AI73" s="195"/>
    </row>
    <row r="74" spans="2:35" x14ac:dyDescent="0.3">
      <c r="B74" s="62"/>
      <c r="C74" s="63"/>
      <c r="D74" s="76"/>
      <c r="E74" s="76"/>
      <c r="F74" s="64"/>
      <c r="G74" s="70"/>
      <c r="H74" s="70"/>
      <c r="I74" s="70"/>
      <c r="J74" s="70"/>
      <c r="K74" s="70"/>
      <c r="L74" s="70"/>
      <c r="M74" s="70"/>
      <c r="N74" s="70"/>
      <c r="O74" s="70"/>
      <c r="P74" s="75"/>
      <c r="Q74" s="75"/>
      <c r="R74" s="75"/>
      <c r="S74" s="75"/>
      <c r="T74" s="75"/>
      <c r="U74" s="75"/>
      <c r="V74" s="75"/>
      <c r="W74" s="67"/>
      <c r="X74" s="67"/>
      <c r="Y74" s="67"/>
      <c r="Z74" s="67"/>
      <c r="AA74" s="67"/>
      <c r="AB74" s="67"/>
      <c r="AC74" s="67"/>
      <c r="AD74" s="67"/>
      <c r="AE74" s="96"/>
      <c r="AF74" s="96"/>
      <c r="AG74" s="96"/>
      <c r="AH74" s="96"/>
      <c r="AI74" s="96"/>
    </row>
    <row r="75" spans="2:35" ht="15" thickBot="1" x14ac:dyDescent="0.35"/>
    <row r="76" spans="2:35" ht="36" customHeight="1" x14ac:dyDescent="0.3">
      <c r="B76" s="246" t="s">
        <v>8</v>
      </c>
      <c r="C76" s="249"/>
      <c r="D76" s="257">
        <v>1</v>
      </c>
      <c r="E76" s="258" t="s">
        <v>30</v>
      </c>
      <c r="F76" s="180" t="s">
        <v>275</v>
      </c>
      <c r="G76" s="227" t="s">
        <v>284</v>
      </c>
      <c r="H76" s="228"/>
      <c r="I76" s="228"/>
      <c r="J76" s="228"/>
      <c r="K76" s="228"/>
      <c r="L76" s="228"/>
      <c r="M76" s="228"/>
      <c r="N76" s="228"/>
      <c r="O76" s="229"/>
      <c r="P76" s="160" t="s">
        <v>293</v>
      </c>
      <c r="Q76" s="161"/>
      <c r="R76" s="161"/>
      <c r="S76" s="161"/>
      <c r="T76" s="161"/>
      <c r="U76" s="161"/>
      <c r="V76" s="162"/>
      <c r="W76" s="223" t="s">
        <v>296</v>
      </c>
      <c r="X76" s="224"/>
      <c r="Y76" s="224"/>
      <c r="Z76" s="224"/>
      <c r="AA76" s="224"/>
      <c r="AB76" s="224"/>
      <c r="AC76" s="225"/>
      <c r="AD76" s="204" t="s">
        <v>263</v>
      </c>
      <c r="AE76" s="145"/>
      <c r="AF76" s="146"/>
      <c r="AG76" s="146"/>
      <c r="AH76" s="146"/>
      <c r="AI76" s="147"/>
    </row>
    <row r="77" spans="2:35" ht="14.4" customHeight="1" x14ac:dyDescent="0.3">
      <c r="B77" s="247"/>
      <c r="C77" s="250"/>
      <c r="D77" s="268"/>
      <c r="E77" s="269"/>
      <c r="F77" s="206"/>
      <c r="G77" s="217"/>
      <c r="H77" s="218"/>
      <c r="I77" s="218"/>
      <c r="J77" s="218"/>
      <c r="K77" s="218"/>
      <c r="L77" s="218"/>
      <c r="M77" s="218"/>
      <c r="N77" s="218"/>
      <c r="O77" s="219"/>
      <c r="P77" s="169"/>
      <c r="Q77" s="170"/>
      <c r="R77" s="170"/>
      <c r="S77" s="170"/>
      <c r="T77" s="170"/>
      <c r="U77" s="170"/>
      <c r="V77" s="171"/>
      <c r="W77" s="271"/>
      <c r="X77" s="272"/>
      <c r="Y77" s="272"/>
      <c r="Z77" s="272"/>
      <c r="AA77" s="272"/>
      <c r="AB77" s="272"/>
      <c r="AC77" s="273"/>
      <c r="AD77" s="260"/>
      <c r="AE77" s="148"/>
      <c r="AF77" s="149"/>
      <c r="AG77" s="149"/>
      <c r="AH77" s="149"/>
      <c r="AI77" s="150"/>
    </row>
    <row r="78" spans="2:35" ht="14.4" customHeight="1" x14ac:dyDescent="0.3">
      <c r="B78" s="247"/>
      <c r="C78" s="250"/>
      <c r="D78" s="154" t="s">
        <v>418</v>
      </c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321"/>
      <c r="AE78" s="115"/>
      <c r="AF78" s="113"/>
      <c r="AG78" s="113"/>
      <c r="AH78" s="113"/>
      <c r="AI78" s="114"/>
    </row>
    <row r="79" spans="2:35" ht="14.4" customHeight="1" x14ac:dyDescent="0.3">
      <c r="B79" s="247"/>
      <c r="C79" s="250"/>
      <c r="D79" s="156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322"/>
      <c r="AE79" s="115"/>
      <c r="AF79" s="113"/>
      <c r="AG79" s="113"/>
      <c r="AH79" s="113"/>
      <c r="AI79" s="114"/>
    </row>
    <row r="80" spans="2:35" ht="14.4" customHeight="1" x14ac:dyDescent="0.3">
      <c r="B80" s="247"/>
      <c r="C80" s="250"/>
      <c r="D80" s="274">
        <v>3</v>
      </c>
      <c r="E80" s="275" t="s">
        <v>31</v>
      </c>
      <c r="F80" s="178" t="s">
        <v>275</v>
      </c>
      <c r="G80" s="172" t="s">
        <v>284</v>
      </c>
      <c r="H80" s="173"/>
      <c r="I80" s="173"/>
      <c r="J80" s="173"/>
      <c r="K80" s="173"/>
      <c r="L80" s="173"/>
      <c r="M80" s="173"/>
      <c r="N80" s="173"/>
      <c r="O80" s="174"/>
      <c r="P80" s="326" t="s">
        <v>58</v>
      </c>
      <c r="Q80" s="199"/>
      <c r="R80" s="199"/>
      <c r="S80" s="199"/>
      <c r="T80" s="199"/>
      <c r="U80" s="199"/>
      <c r="V80" s="200"/>
      <c r="W80" s="262" t="s">
        <v>296</v>
      </c>
      <c r="X80" s="263"/>
      <c r="Y80" s="263"/>
      <c r="Z80" s="263"/>
      <c r="AA80" s="263"/>
      <c r="AB80" s="263"/>
      <c r="AC80" s="264"/>
      <c r="AD80" s="277" t="s">
        <v>265</v>
      </c>
      <c r="AE80" s="148"/>
      <c r="AF80" s="149"/>
      <c r="AG80" s="149"/>
      <c r="AH80" s="149"/>
      <c r="AI80" s="150"/>
    </row>
    <row r="81" spans="2:35" ht="19.2" customHeight="1" x14ac:dyDescent="0.3">
      <c r="B81" s="247"/>
      <c r="C81" s="250"/>
      <c r="D81" s="184"/>
      <c r="E81" s="186"/>
      <c r="F81" s="181"/>
      <c r="G81" s="217"/>
      <c r="H81" s="218"/>
      <c r="I81" s="218"/>
      <c r="J81" s="218"/>
      <c r="K81" s="218"/>
      <c r="L81" s="218"/>
      <c r="M81" s="218"/>
      <c r="N81" s="218"/>
      <c r="O81" s="219"/>
      <c r="P81" s="346"/>
      <c r="Q81" s="347"/>
      <c r="R81" s="347"/>
      <c r="S81" s="347"/>
      <c r="T81" s="347"/>
      <c r="U81" s="347"/>
      <c r="V81" s="348"/>
      <c r="W81" s="222"/>
      <c r="X81" s="220"/>
      <c r="Y81" s="220"/>
      <c r="Z81" s="220"/>
      <c r="AA81" s="220"/>
      <c r="AB81" s="220"/>
      <c r="AC81" s="221"/>
      <c r="AD81" s="261"/>
      <c r="AE81" s="148"/>
      <c r="AF81" s="149"/>
      <c r="AG81" s="149"/>
      <c r="AH81" s="149"/>
      <c r="AI81" s="150"/>
    </row>
    <row r="82" spans="2:35" ht="14.4" customHeight="1" x14ac:dyDescent="0.3">
      <c r="B82" s="247"/>
      <c r="C82" s="250"/>
      <c r="D82" s="184">
        <v>4</v>
      </c>
      <c r="E82" s="186" t="s">
        <v>407</v>
      </c>
      <c r="F82" s="181"/>
      <c r="G82" s="172" t="s">
        <v>285</v>
      </c>
      <c r="H82" s="173"/>
      <c r="I82" s="173"/>
      <c r="J82" s="173"/>
      <c r="K82" s="173"/>
      <c r="L82" s="173"/>
      <c r="M82" s="173"/>
      <c r="N82" s="173"/>
      <c r="O82" s="174"/>
      <c r="P82" s="163" t="s">
        <v>293</v>
      </c>
      <c r="Q82" s="164"/>
      <c r="R82" s="164"/>
      <c r="S82" s="164"/>
      <c r="T82" s="164"/>
      <c r="U82" s="164"/>
      <c r="V82" s="165"/>
      <c r="W82" s="222"/>
      <c r="X82" s="220"/>
      <c r="Y82" s="220"/>
      <c r="Z82" s="220"/>
      <c r="AA82" s="220"/>
      <c r="AB82" s="220"/>
      <c r="AC82" s="221"/>
      <c r="AD82" s="205" t="s">
        <v>266</v>
      </c>
      <c r="AE82" s="190" t="s">
        <v>21</v>
      </c>
      <c r="AF82" s="191"/>
      <c r="AG82" s="191"/>
      <c r="AH82" s="191"/>
      <c r="AI82" s="192"/>
    </row>
    <row r="83" spans="2:35" ht="24.6" customHeight="1" thickBot="1" x14ac:dyDescent="0.35">
      <c r="B83" s="248"/>
      <c r="C83" s="251"/>
      <c r="D83" s="185"/>
      <c r="E83" s="187"/>
      <c r="F83" s="179"/>
      <c r="G83" s="208"/>
      <c r="H83" s="209"/>
      <c r="I83" s="209"/>
      <c r="J83" s="209"/>
      <c r="K83" s="209"/>
      <c r="L83" s="209"/>
      <c r="M83" s="209"/>
      <c r="N83" s="209"/>
      <c r="O83" s="210"/>
      <c r="P83" s="166"/>
      <c r="Q83" s="167"/>
      <c r="R83" s="167"/>
      <c r="S83" s="167"/>
      <c r="T83" s="167"/>
      <c r="U83" s="167"/>
      <c r="V83" s="168"/>
      <c r="W83" s="252"/>
      <c r="X83" s="253"/>
      <c r="Y83" s="253"/>
      <c r="Z83" s="253"/>
      <c r="AA83" s="253"/>
      <c r="AB83" s="253"/>
      <c r="AC83" s="254"/>
      <c r="AD83" s="207"/>
      <c r="AE83" s="193"/>
      <c r="AF83" s="194"/>
      <c r="AG83" s="194"/>
      <c r="AH83" s="194"/>
      <c r="AI83" s="195"/>
    </row>
    <row r="84" spans="2:35" ht="15" thickBot="1" x14ac:dyDescent="0.35"/>
    <row r="85" spans="2:35" ht="14.4" customHeight="1" x14ac:dyDescent="0.3">
      <c r="B85" s="246" t="s">
        <v>15</v>
      </c>
      <c r="C85" s="249"/>
      <c r="D85" s="257">
        <v>1</v>
      </c>
      <c r="E85" s="258" t="s">
        <v>57</v>
      </c>
      <c r="F85" s="180" t="s">
        <v>275</v>
      </c>
      <c r="G85" s="227" t="s">
        <v>285</v>
      </c>
      <c r="H85" s="228"/>
      <c r="I85" s="228"/>
      <c r="J85" s="228"/>
      <c r="K85" s="228"/>
      <c r="L85" s="228"/>
      <c r="M85" s="228"/>
      <c r="N85" s="228"/>
      <c r="O85" s="229"/>
      <c r="P85" s="160" t="s">
        <v>358</v>
      </c>
      <c r="Q85" s="161"/>
      <c r="R85" s="161"/>
      <c r="S85" s="161"/>
      <c r="T85" s="161"/>
      <c r="U85" s="161"/>
      <c r="V85" s="162"/>
      <c r="W85" s="223" t="s">
        <v>296</v>
      </c>
      <c r="X85" s="224"/>
      <c r="Y85" s="224"/>
      <c r="Z85" s="224"/>
      <c r="AA85" s="224"/>
      <c r="AB85" s="224"/>
      <c r="AC85" s="225"/>
      <c r="AD85" s="204" t="s">
        <v>267</v>
      </c>
      <c r="AE85" s="145"/>
      <c r="AF85" s="146"/>
      <c r="AG85" s="146"/>
      <c r="AH85" s="146"/>
      <c r="AI85" s="147"/>
    </row>
    <row r="86" spans="2:35" ht="30" customHeight="1" x14ac:dyDescent="0.3">
      <c r="B86" s="247"/>
      <c r="C86" s="250"/>
      <c r="D86" s="184"/>
      <c r="E86" s="186"/>
      <c r="F86" s="181"/>
      <c r="G86" s="217"/>
      <c r="H86" s="218"/>
      <c r="I86" s="218"/>
      <c r="J86" s="218"/>
      <c r="K86" s="218"/>
      <c r="L86" s="218"/>
      <c r="M86" s="218"/>
      <c r="N86" s="218"/>
      <c r="O86" s="219"/>
      <c r="P86" s="163"/>
      <c r="Q86" s="164"/>
      <c r="R86" s="164"/>
      <c r="S86" s="164"/>
      <c r="T86" s="164"/>
      <c r="U86" s="164"/>
      <c r="V86" s="165"/>
      <c r="W86" s="222"/>
      <c r="X86" s="220"/>
      <c r="Y86" s="220"/>
      <c r="Z86" s="220"/>
      <c r="AA86" s="220"/>
      <c r="AB86" s="220"/>
      <c r="AC86" s="221"/>
      <c r="AD86" s="205"/>
      <c r="AE86" s="148"/>
      <c r="AF86" s="149"/>
      <c r="AG86" s="149"/>
      <c r="AH86" s="149"/>
      <c r="AI86" s="150"/>
    </row>
    <row r="87" spans="2:35" ht="14.4" customHeight="1" x14ac:dyDescent="0.3">
      <c r="B87" s="247"/>
      <c r="C87" s="250"/>
      <c r="D87" s="184">
        <v>2</v>
      </c>
      <c r="E87" s="186" t="s">
        <v>420</v>
      </c>
      <c r="F87" s="181"/>
      <c r="G87" s="350" t="s">
        <v>286</v>
      </c>
      <c r="H87" s="351"/>
      <c r="I87" s="351"/>
      <c r="J87" s="351"/>
      <c r="K87" s="351"/>
      <c r="L87" s="351"/>
      <c r="M87" s="351"/>
      <c r="N87" s="351"/>
      <c r="O87" s="352"/>
      <c r="P87" s="163"/>
      <c r="Q87" s="164"/>
      <c r="R87" s="164"/>
      <c r="S87" s="164"/>
      <c r="T87" s="164"/>
      <c r="U87" s="164"/>
      <c r="V87" s="165"/>
      <c r="W87" s="222"/>
      <c r="X87" s="220"/>
      <c r="Y87" s="220"/>
      <c r="Z87" s="220"/>
      <c r="AA87" s="220"/>
      <c r="AB87" s="220"/>
      <c r="AC87" s="221"/>
      <c r="AD87" s="205" t="s">
        <v>268</v>
      </c>
      <c r="AE87" s="148"/>
      <c r="AF87" s="149"/>
      <c r="AG87" s="149"/>
      <c r="AH87" s="149"/>
      <c r="AI87" s="150"/>
    </row>
    <row r="88" spans="2:35" ht="43.2" customHeight="1" x14ac:dyDescent="0.3">
      <c r="B88" s="247"/>
      <c r="C88" s="250"/>
      <c r="D88" s="184"/>
      <c r="E88" s="186"/>
      <c r="F88" s="181"/>
      <c r="G88" s="353"/>
      <c r="H88" s="354"/>
      <c r="I88" s="354"/>
      <c r="J88" s="354"/>
      <c r="K88" s="354"/>
      <c r="L88" s="354"/>
      <c r="M88" s="354"/>
      <c r="N88" s="354"/>
      <c r="O88" s="355"/>
      <c r="P88" s="163"/>
      <c r="Q88" s="164"/>
      <c r="R88" s="164"/>
      <c r="S88" s="164"/>
      <c r="T88" s="164"/>
      <c r="U88" s="164"/>
      <c r="V88" s="165"/>
      <c r="W88" s="222"/>
      <c r="X88" s="220"/>
      <c r="Y88" s="220"/>
      <c r="Z88" s="220"/>
      <c r="AA88" s="220"/>
      <c r="AB88" s="220"/>
      <c r="AC88" s="221"/>
      <c r="AD88" s="205"/>
      <c r="AE88" s="148"/>
      <c r="AF88" s="149"/>
      <c r="AG88" s="149"/>
      <c r="AH88" s="149"/>
      <c r="AI88" s="150"/>
    </row>
    <row r="89" spans="2:35" ht="31.8" customHeight="1" x14ac:dyDescent="0.3">
      <c r="B89" s="247"/>
      <c r="C89" s="250"/>
      <c r="D89" s="184">
        <v>3</v>
      </c>
      <c r="E89" s="186" t="s">
        <v>421</v>
      </c>
      <c r="F89" s="181"/>
      <c r="G89" s="353"/>
      <c r="H89" s="354"/>
      <c r="I89" s="354"/>
      <c r="J89" s="354"/>
      <c r="K89" s="354"/>
      <c r="L89" s="354"/>
      <c r="M89" s="354"/>
      <c r="N89" s="354"/>
      <c r="O89" s="355"/>
      <c r="P89" s="163"/>
      <c r="Q89" s="164"/>
      <c r="R89" s="164"/>
      <c r="S89" s="164"/>
      <c r="T89" s="164"/>
      <c r="U89" s="164"/>
      <c r="V89" s="165"/>
      <c r="W89" s="222"/>
      <c r="X89" s="220"/>
      <c r="Y89" s="220"/>
      <c r="Z89" s="220"/>
      <c r="AA89" s="220"/>
      <c r="AB89" s="220"/>
      <c r="AC89" s="221"/>
      <c r="AD89" s="260" t="s">
        <v>269</v>
      </c>
      <c r="AE89" s="148"/>
      <c r="AF89" s="149"/>
      <c r="AG89" s="149"/>
      <c r="AH89" s="149"/>
      <c r="AI89" s="150"/>
    </row>
    <row r="90" spans="2:35" ht="27" customHeight="1" x14ac:dyDescent="0.3">
      <c r="B90" s="247"/>
      <c r="C90" s="250"/>
      <c r="D90" s="184"/>
      <c r="E90" s="186"/>
      <c r="F90" s="181"/>
      <c r="G90" s="353"/>
      <c r="H90" s="354"/>
      <c r="I90" s="354"/>
      <c r="J90" s="354"/>
      <c r="K90" s="354"/>
      <c r="L90" s="354"/>
      <c r="M90" s="354"/>
      <c r="N90" s="354"/>
      <c r="O90" s="355"/>
      <c r="P90" s="163"/>
      <c r="Q90" s="164"/>
      <c r="R90" s="164"/>
      <c r="S90" s="164"/>
      <c r="T90" s="164"/>
      <c r="U90" s="164"/>
      <c r="V90" s="165"/>
      <c r="W90" s="222"/>
      <c r="X90" s="220"/>
      <c r="Y90" s="220"/>
      <c r="Z90" s="220"/>
      <c r="AA90" s="220"/>
      <c r="AB90" s="220"/>
      <c r="AC90" s="221"/>
      <c r="AD90" s="261"/>
      <c r="AE90" s="151" t="s">
        <v>563</v>
      </c>
      <c r="AF90" s="152"/>
      <c r="AG90" s="152"/>
      <c r="AH90" s="152"/>
      <c r="AI90" s="153"/>
    </row>
    <row r="91" spans="2:35" ht="14.4" customHeight="1" x14ac:dyDescent="0.3">
      <c r="B91" s="247"/>
      <c r="C91" s="250"/>
      <c r="D91" s="184">
        <v>4</v>
      </c>
      <c r="E91" s="186" t="s">
        <v>53</v>
      </c>
      <c r="F91" s="181"/>
      <c r="G91" s="353"/>
      <c r="H91" s="354"/>
      <c r="I91" s="354"/>
      <c r="J91" s="354"/>
      <c r="K91" s="354"/>
      <c r="L91" s="354"/>
      <c r="M91" s="354"/>
      <c r="N91" s="354"/>
      <c r="O91" s="355"/>
      <c r="P91" s="163"/>
      <c r="Q91" s="164"/>
      <c r="R91" s="164"/>
      <c r="S91" s="164"/>
      <c r="T91" s="164"/>
      <c r="U91" s="164"/>
      <c r="V91" s="165"/>
      <c r="W91" s="222"/>
      <c r="X91" s="220"/>
      <c r="Y91" s="220"/>
      <c r="Z91" s="220"/>
      <c r="AA91" s="220"/>
      <c r="AB91" s="220"/>
      <c r="AC91" s="221"/>
      <c r="AD91" s="205" t="s">
        <v>270</v>
      </c>
      <c r="AE91" s="151"/>
      <c r="AF91" s="152"/>
      <c r="AG91" s="152"/>
      <c r="AH91" s="152"/>
      <c r="AI91" s="153"/>
    </row>
    <row r="92" spans="2:35" ht="26.4" customHeight="1" thickBot="1" x14ac:dyDescent="0.35">
      <c r="B92" s="248"/>
      <c r="C92" s="251"/>
      <c r="D92" s="185"/>
      <c r="E92" s="187"/>
      <c r="F92" s="179"/>
      <c r="G92" s="356"/>
      <c r="H92" s="357"/>
      <c r="I92" s="357"/>
      <c r="J92" s="357"/>
      <c r="K92" s="357"/>
      <c r="L92" s="357"/>
      <c r="M92" s="357"/>
      <c r="N92" s="357"/>
      <c r="O92" s="358"/>
      <c r="P92" s="166"/>
      <c r="Q92" s="167"/>
      <c r="R92" s="167"/>
      <c r="S92" s="167"/>
      <c r="T92" s="167"/>
      <c r="U92" s="167"/>
      <c r="V92" s="168"/>
      <c r="W92" s="252"/>
      <c r="X92" s="253"/>
      <c r="Y92" s="253"/>
      <c r="Z92" s="253"/>
      <c r="AA92" s="253"/>
      <c r="AB92" s="253"/>
      <c r="AC92" s="254"/>
      <c r="AD92" s="207"/>
      <c r="AE92" s="342"/>
      <c r="AF92" s="343"/>
      <c r="AG92" s="343"/>
      <c r="AH92" s="343"/>
      <c r="AI92" s="344"/>
    </row>
    <row r="94" spans="2:35" ht="15" thickBot="1" x14ac:dyDescent="0.35"/>
    <row r="95" spans="2:35" ht="14.4" customHeight="1" x14ac:dyDescent="0.3">
      <c r="B95" s="246" t="s">
        <v>16</v>
      </c>
      <c r="C95" s="249"/>
      <c r="D95" s="257">
        <v>1</v>
      </c>
      <c r="E95" s="258" t="s">
        <v>422</v>
      </c>
      <c r="F95" s="180" t="s">
        <v>287</v>
      </c>
      <c r="G95" s="227" t="s">
        <v>288</v>
      </c>
      <c r="H95" s="228"/>
      <c r="I95" s="228"/>
      <c r="J95" s="228"/>
      <c r="K95" s="228"/>
      <c r="L95" s="228"/>
      <c r="M95" s="228"/>
      <c r="N95" s="228"/>
      <c r="O95" s="229"/>
      <c r="P95" s="160" t="s">
        <v>294</v>
      </c>
      <c r="Q95" s="161"/>
      <c r="R95" s="161"/>
      <c r="S95" s="161"/>
      <c r="T95" s="161"/>
      <c r="U95" s="161"/>
      <c r="V95" s="162"/>
      <c r="W95" s="223" t="s">
        <v>295</v>
      </c>
      <c r="X95" s="224"/>
      <c r="Y95" s="224"/>
      <c r="Z95" s="224"/>
      <c r="AA95" s="224"/>
      <c r="AB95" s="224"/>
      <c r="AC95" s="225"/>
      <c r="AD95" s="204" t="s">
        <v>264</v>
      </c>
      <c r="AE95" s="145"/>
      <c r="AF95" s="146"/>
      <c r="AG95" s="146"/>
      <c r="AH95" s="146"/>
      <c r="AI95" s="147"/>
    </row>
    <row r="96" spans="2:35" ht="24.6" customHeight="1" x14ac:dyDescent="0.3">
      <c r="B96" s="247"/>
      <c r="C96" s="250"/>
      <c r="D96" s="184"/>
      <c r="E96" s="186"/>
      <c r="F96" s="181"/>
      <c r="G96" s="278"/>
      <c r="H96" s="279"/>
      <c r="I96" s="279"/>
      <c r="J96" s="279"/>
      <c r="K96" s="279"/>
      <c r="L96" s="279"/>
      <c r="M96" s="279"/>
      <c r="N96" s="279"/>
      <c r="O96" s="280"/>
      <c r="P96" s="163"/>
      <c r="Q96" s="164"/>
      <c r="R96" s="164"/>
      <c r="S96" s="164"/>
      <c r="T96" s="164"/>
      <c r="U96" s="164"/>
      <c r="V96" s="165"/>
      <c r="W96" s="222"/>
      <c r="X96" s="220"/>
      <c r="Y96" s="220"/>
      <c r="Z96" s="220"/>
      <c r="AA96" s="220"/>
      <c r="AB96" s="220"/>
      <c r="AC96" s="221"/>
      <c r="AD96" s="205"/>
      <c r="AE96" s="148"/>
      <c r="AF96" s="149"/>
      <c r="AG96" s="149"/>
      <c r="AH96" s="149"/>
      <c r="AI96" s="150"/>
    </row>
    <row r="97" spans="2:36" ht="30.6" customHeight="1" x14ac:dyDescent="0.3">
      <c r="B97" s="247"/>
      <c r="C97" s="250"/>
      <c r="D97" s="184">
        <v>2</v>
      </c>
      <c r="E97" s="186" t="s">
        <v>409</v>
      </c>
      <c r="F97" s="181"/>
      <c r="G97" s="278"/>
      <c r="H97" s="279"/>
      <c r="I97" s="279"/>
      <c r="J97" s="279"/>
      <c r="K97" s="279"/>
      <c r="L97" s="279"/>
      <c r="M97" s="279"/>
      <c r="N97" s="279"/>
      <c r="O97" s="280"/>
      <c r="P97" s="163"/>
      <c r="Q97" s="164"/>
      <c r="R97" s="164"/>
      <c r="S97" s="164"/>
      <c r="T97" s="164"/>
      <c r="U97" s="164"/>
      <c r="V97" s="165"/>
      <c r="W97" s="222"/>
      <c r="X97" s="220"/>
      <c r="Y97" s="220"/>
      <c r="Z97" s="220"/>
      <c r="AA97" s="220"/>
      <c r="AB97" s="220"/>
      <c r="AC97" s="221"/>
      <c r="AD97" s="205" t="s">
        <v>321</v>
      </c>
      <c r="AE97" s="148"/>
      <c r="AF97" s="149"/>
      <c r="AG97" s="149"/>
      <c r="AH97" s="149"/>
      <c r="AI97" s="150"/>
    </row>
    <row r="98" spans="2:36" ht="14.4" customHeight="1" x14ac:dyDescent="0.3">
      <c r="B98" s="247"/>
      <c r="C98" s="250"/>
      <c r="D98" s="184"/>
      <c r="E98" s="186"/>
      <c r="F98" s="181"/>
      <c r="G98" s="278"/>
      <c r="H98" s="279"/>
      <c r="I98" s="279"/>
      <c r="J98" s="279"/>
      <c r="K98" s="279"/>
      <c r="L98" s="279"/>
      <c r="M98" s="279"/>
      <c r="N98" s="279"/>
      <c r="O98" s="280"/>
      <c r="P98" s="163"/>
      <c r="Q98" s="164"/>
      <c r="R98" s="164"/>
      <c r="S98" s="164"/>
      <c r="T98" s="164"/>
      <c r="U98" s="164"/>
      <c r="V98" s="165"/>
      <c r="W98" s="222"/>
      <c r="X98" s="220"/>
      <c r="Y98" s="220"/>
      <c r="Z98" s="220"/>
      <c r="AA98" s="220"/>
      <c r="AB98" s="220"/>
      <c r="AC98" s="221"/>
      <c r="AD98" s="205"/>
      <c r="AE98" s="148"/>
      <c r="AF98" s="149"/>
      <c r="AG98" s="149"/>
      <c r="AH98" s="149"/>
      <c r="AI98" s="150"/>
    </row>
    <row r="99" spans="2:36" ht="27" customHeight="1" x14ac:dyDescent="0.3">
      <c r="B99" s="247"/>
      <c r="C99" s="250"/>
      <c r="D99" s="184">
        <v>3</v>
      </c>
      <c r="E99" s="186" t="s">
        <v>423</v>
      </c>
      <c r="F99" s="181"/>
      <c r="G99" s="278"/>
      <c r="H99" s="279"/>
      <c r="I99" s="279"/>
      <c r="J99" s="279"/>
      <c r="K99" s="279"/>
      <c r="L99" s="279"/>
      <c r="M99" s="279"/>
      <c r="N99" s="279"/>
      <c r="O99" s="280"/>
      <c r="P99" s="163"/>
      <c r="Q99" s="164"/>
      <c r="R99" s="164"/>
      <c r="S99" s="164"/>
      <c r="T99" s="164"/>
      <c r="U99" s="164"/>
      <c r="V99" s="165"/>
      <c r="W99" s="222"/>
      <c r="X99" s="220"/>
      <c r="Y99" s="220"/>
      <c r="Z99" s="220"/>
      <c r="AA99" s="220"/>
      <c r="AB99" s="220"/>
      <c r="AC99" s="221"/>
      <c r="AD99" s="205" t="s">
        <v>262</v>
      </c>
      <c r="AE99" s="31"/>
      <c r="AF99" s="32"/>
      <c r="AG99" s="32"/>
      <c r="AH99" s="32"/>
      <c r="AI99" s="33"/>
    </row>
    <row r="100" spans="2:36" ht="34.200000000000003" customHeight="1" thickBot="1" x14ac:dyDescent="0.35">
      <c r="B100" s="248"/>
      <c r="C100" s="251"/>
      <c r="D100" s="185"/>
      <c r="E100" s="187"/>
      <c r="F100" s="179"/>
      <c r="G100" s="208"/>
      <c r="H100" s="209"/>
      <c r="I100" s="209"/>
      <c r="J100" s="209"/>
      <c r="K100" s="209"/>
      <c r="L100" s="209"/>
      <c r="M100" s="209"/>
      <c r="N100" s="209"/>
      <c r="O100" s="210"/>
      <c r="P100" s="166"/>
      <c r="Q100" s="167"/>
      <c r="R100" s="167"/>
      <c r="S100" s="167"/>
      <c r="T100" s="167"/>
      <c r="U100" s="167"/>
      <c r="V100" s="168"/>
      <c r="W100" s="252"/>
      <c r="X100" s="253"/>
      <c r="Y100" s="253"/>
      <c r="Z100" s="253"/>
      <c r="AA100" s="253"/>
      <c r="AB100" s="253"/>
      <c r="AC100" s="254"/>
      <c r="AD100" s="207"/>
      <c r="AE100" s="193" t="s">
        <v>166</v>
      </c>
      <c r="AF100" s="194"/>
      <c r="AG100" s="194"/>
      <c r="AH100" s="194"/>
      <c r="AI100" s="195"/>
    </row>
    <row r="102" spans="2:36" s="1" customFormat="1" ht="11.1" customHeight="1" x14ac:dyDescent="0.3"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</row>
    <row r="103" spans="2:36" s="1" customFormat="1" ht="15" thickBot="1" x14ac:dyDescent="0.35">
      <c r="B103" s="30"/>
      <c r="C103" s="30"/>
      <c r="D103" s="30"/>
      <c r="E103" s="30"/>
      <c r="F103" s="30"/>
      <c r="G103" s="16"/>
      <c r="H103" s="16"/>
      <c r="I103" s="16"/>
      <c r="J103" s="30"/>
      <c r="K103" s="30"/>
      <c r="L103" s="30"/>
      <c r="M103" s="30"/>
      <c r="N103" s="30"/>
      <c r="O103" s="16"/>
      <c r="P103" s="16"/>
      <c r="Q103" s="30"/>
      <c r="R103" s="30"/>
      <c r="S103" s="30"/>
      <c r="T103" s="30"/>
      <c r="U103" s="30"/>
      <c r="V103" s="16"/>
      <c r="W103" s="16"/>
      <c r="X103" s="16"/>
      <c r="Y103" s="30"/>
      <c r="Z103" s="30"/>
      <c r="AA103" s="30"/>
      <c r="AB103" s="30"/>
      <c r="AC103" s="30"/>
      <c r="AD103" s="15"/>
      <c r="AE103" s="16"/>
      <c r="AF103" s="16"/>
      <c r="AG103" s="16"/>
      <c r="AH103" s="16"/>
      <c r="AI103" s="16"/>
    </row>
    <row r="104" spans="2:36" s="1" customFormat="1" ht="15" thickTop="1" x14ac:dyDescent="0.3">
      <c r="B104" s="36"/>
      <c r="C104" s="37"/>
      <c r="D104" s="37"/>
      <c r="E104" s="37"/>
      <c r="F104" s="37"/>
      <c r="G104" s="11"/>
      <c r="H104" s="11"/>
      <c r="I104" s="11"/>
      <c r="J104" s="37"/>
      <c r="K104" s="37"/>
      <c r="L104" s="37"/>
      <c r="M104" s="37"/>
      <c r="N104" s="37"/>
      <c r="O104" s="11"/>
      <c r="P104" s="11"/>
      <c r="Q104" s="37"/>
      <c r="R104" s="37"/>
      <c r="S104" s="37"/>
      <c r="T104" s="37"/>
      <c r="U104" s="37"/>
      <c r="V104" s="11"/>
      <c r="W104" s="11"/>
      <c r="X104" s="11"/>
      <c r="Y104" s="37"/>
      <c r="Z104" s="37"/>
      <c r="AA104" s="37"/>
      <c r="AB104" s="37"/>
      <c r="AC104" s="37"/>
      <c r="AD104" s="12"/>
      <c r="AE104" s="11"/>
      <c r="AF104" s="11"/>
      <c r="AG104" s="11"/>
      <c r="AH104" s="11"/>
      <c r="AI104" s="13"/>
    </row>
    <row r="105" spans="2:36" s="1" customFormat="1" ht="6" customHeight="1" x14ac:dyDescent="0.3">
      <c r="B105" s="39"/>
      <c r="C105" s="30"/>
      <c r="D105" s="30"/>
      <c r="E105" s="30"/>
      <c r="F105" s="30"/>
      <c r="G105" s="16"/>
      <c r="H105" s="16"/>
      <c r="I105" s="16"/>
      <c r="J105" s="30"/>
      <c r="K105" s="30"/>
      <c r="L105" s="30"/>
      <c r="M105" s="30"/>
      <c r="N105" s="30"/>
      <c r="O105" s="16"/>
      <c r="P105" s="16"/>
      <c r="Q105" s="30"/>
      <c r="R105" s="30"/>
      <c r="S105" s="30"/>
      <c r="T105" s="30"/>
      <c r="U105" s="30"/>
      <c r="V105" s="16"/>
      <c r="W105" s="16"/>
      <c r="X105" s="16"/>
      <c r="Y105" s="30"/>
      <c r="Z105" s="30"/>
      <c r="AA105" s="30"/>
      <c r="AB105" s="30"/>
      <c r="AC105" s="30"/>
      <c r="AD105" s="15"/>
      <c r="AE105" s="16"/>
      <c r="AF105" s="16"/>
      <c r="AG105" s="16"/>
      <c r="AH105" s="16"/>
      <c r="AI105" s="20"/>
    </row>
    <row r="106" spans="2:36" s="1" customFormat="1" ht="14.4" hidden="1" customHeight="1" x14ac:dyDescent="0.3">
      <c r="B106" s="39"/>
      <c r="C106" s="30"/>
      <c r="D106" s="30"/>
      <c r="E106" s="30"/>
      <c r="F106" s="30"/>
      <c r="G106" s="16"/>
      <c r="H106" s="16"/>
      <c r="I106" s="16"/>
      <c r="J106" s="30"/>
      <c r="K106" s="30"/>
      <c r="L106" s="30"/>
      <c r="M106" s="30"/>
      <c r="N106" s="30"/>
      <c r="O106" s="16"/>
      <c r="P106" s="16"/>
      <c r="Q106" s="30"/>
      <c r="R106" s="30"/>
      <c r="S106" s="30"/>
      <c r="T106" s="30"/>
      <c r="U106" s="30"/>
      <c r="V106" s="16"/>
      <c r="W106" s="16"/>
      <c r="X106" s="16"/>
      <c r="Y106" s="30"/>
      <c r="Z106" s="30"/>
      <c r="AA106" s="30"/>
      <c r="AB106" s="30"/>
      <c r="AC106" s="30"/>
      <c r="AD106" s="15"/>
      <c r="AE106" s="16"/>
      <c r="AF106" s="16"/>
      <c r="AG106" s="16"/>
      <c r="AH106" s="16"/>
      <c r="AI106" s="20"/>
    </row>
    <row r="107" spans="2:36" s="1" customFormat="1" x14ac:dyDescent="0.3">
      <c r="B107" s="14"/>
      <c r="C107" s="15"/>
      <c r="D107" s="15"/>
      <c r="E107" s="15"/>
      <c r="F107" s="15"/>
      <c r="G107" s="16"/>
      <c r="H107" s="16"/>
      <c r="I107" s="17"/>
      <c r="J107" s="17"/>
      <c r="K107" s="17"/>
      <c r="L107" s="17"/>
      <c r="M107" s="17"/>
      <c r="N107" s="18"/>
      <c r="O107" s="17"/>
      <c r="P107" s="17"/>
      <c r="Q107" s="17"/>
      <c r="R107" s="17"/>
      <c r="S107" s="17"/>
      <c r="T107" s="18"/>
      <c r="U107" s="18"/>
      <c r="V107" s="17"/>
      <c r="W107" s="17"/>
      <c r="X107" s="17"/>
      <c r="Y107" s="17"/>
      <c r="Z107" s="17"/>
      <c r="AA107" s="17"/>
      <c r="AB107" s="19"/>
      <c r="AC107" s="17"/>
      <c r="AD107" s="15"/>
      <c r="AE107" s="16"/>
      <c r="AF107" s="16"/>
      <c r="AG107" s="16"/>
      <c r="AH107" s="16"/>
      <c r="AI107" s="20"/>
    </row>
    <row r="108" spans="2:36" s="1" customFormat="1" x14ac:dyDescent="0.3">
      <c r="B108" s="21"/>
      <c r="C108" s="359" t="str">
        <f>IF(GenelBilgiler!D31&lt;&gt;"",GenelBilgiler!D31,"")</f>
        <v>HİLMİ CAN</v>
      </c>
      <c r="D108" s="359"/>
      <c r="E108" s="359"/>
      <c r="F108" s="359"/>
      <c r="G108" s="359"/>
      <c r="H108" s="359"/>
      <c r="I108" s="38"/>
      <c r="J108" s="38"/>
      <c r="K108" s="38"/>
      <c r="L108" s="359" t="str">
        <f>IF(GenelBilgiler!D30&lt;&gt;"",GenelBilgiler!D30,"")</f>
        <v/>
      </c>
      <c r="M108" s="359"/>
      <c r="N108" s="359"/>
      <c r="O108" s="359"/>
      <c r="P108" s="359"/>
      <c r="Q108" s="359"/>
      <c r="R108" s="359"/>
      <c r="S108" s="359"/>
      <c r="T108" s="359"/>
      <c r="U108" s="38"/>
      <c r="V108" s="38"/>
      <c r="W108" s="38"/>
      <c r="X108" s="38"/>
      <c r="Y108" s="22"/>
      <c r="Z108" s="362"/>
      <c r="AA108" s="362"/>
      <c r="AB108" s="362"/>
      <c r="AC108" s="362"/>
      <c r="AD108" s="359" t="str">
        <f>GenelBilgiler!D7</f>
        <v>BAYRAN KILIÇ</v>
      </c>
      <c r="AE108" s="359"/>
      <c r="AF108" s="359"/>
      <c r="AG108" s="359"/>
      <c r="AH108" s="359"/>
      <c r="AI108" s="360"/>
      <c r="AJ108" s="40"/>
    </row>
    <row r="109" spans="2:36" s="1" customFormat="1" x14ac:dyDescent="0.3">
      <c r="B109" s="23"/>
      <c r="C109" s="349" t="str">
        <f>IF(C108&lt;&gt;"","Sınıf Rehber Öğretmeni","")</f>
        <v>Sınıf Rehber Öğretmeni</v>
      </c>
      <c r="D109" s="349"/>
      <c r="E109" s="349"/>
      <c r="F109" s="349"/>
      <c r="G109" s="349"/>
      <c r="H109" s="349"/>
      <c r="I109" s="22"/>
      <c r="J109" s="22"/>
      <c r="K109" s="22"/>
      <c r="L109" s="349" t="str">
        <f>IF(L108&lt;&gt;"","Rehber Öğretmeni","")</f>
        <v/>
      </c>
      <c r="M109" s="349"/>
      <c r="N109" s="349"/>
      <c r="O109" s="349"/>
      <c r="P109" s="349"/>
      <c r="Q109" s="349"/>
      <c r="R109" s="349"/>
      <c r="S109" s="349"/>
      <c r="T109" s="349"/>
      <c r="U109" s="22"/>
      <c r="V109" s="22"/>
      <c r="W109" s="22"/>
      <c r="X109" s="22"/>
      <c r="Y109" s="71"/>
      <c r="Z109" s="349"/>
      <c r="AA109" s="349"/>
      <c r="AB109" s="349"/>
      <c r="AC109" s="349"/>
      <c r="AD109" s="349" t="s">
        <v>18</v>
      </c>
      <c r="AE109" s="349"/>
      <c r="AF109" s="349"/>
      <c r="AG109" s="349"/>
      <c r="AH109" s="349"/>
      <c r="AI109" s="361"/>
      <c r="AJ109" s="22"/>
    </row>
    <row r="110" spans="2:36" s="1" customFormat="1" ht="15" thickBot="1" x14ac:dyDescent="0.35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3"/>
      <c r="AE110" s="44"/>
      <c r="AF110" s="44"/>
      <c r="AG110" s="44"/>
      <c r="AH110" s="44"/>
      <c r="AI110" s="45"/>
    </row>
    <row r="111" spans="2:36" s="1" customFormat="1" ht="15" thickTop="1" x14ac:dyDescent="0.3"/>
    <row r="123" spans="31:35" ht="15.6" x14ac:dyDescent="0.3">
      <c r="AE123" s="84"/>
      <c r="AF123" s="84"/>
      <c r="AG123" s="84"/>
      <c r="AH123" s="84"/>
      <c r="AI123" s="84"/>
    </row>
    <row r="124" spans="31:35" ht="15.6" x14ac:dyDescent="0.3">
      <c r="AE124" s="84"/>
      <c r="AF124" s="84"/>
      <c r="AG124" s="84"/>
      <c r="AH124" s="84"/>
      <c r="AI124" s="84"/>
    </row>
  </sheetData>
  <mergeCells count="246">
    <mergeCell ref="C2:E4"/>
    <mergeCell ref="B5:E6"/>
    <mergeCell ref="F5:F7"/>
    <mergeCell ref="G5:O7"/>
    <mergeCell ref="P5:V7"/>
    <mergeCell ref="W5:AC7"/>
    <mergeCell ref="AD5:AD7"/>
    <mergeCell ref="AD15:AD16"/>
    <mergeCell ref="AE15:AI16"/>
    <mergeCell ref="F2:AF4"/>
    <mergeCell ref="W9:AC16"/>
    <mergeCell ref="AE9:AI14"/>
    <mergeCell ref="D15:D16"/>
    <mergeCell ref="E15:E16"/>
    <mergeCell ref="G9:O16"/>
    <mergeCell ref="P9:V16"/>
    <mergeCell ref="AE18:AI19"/>
    <mergeCell ref="AE20:AI21"/>
    <mergeCell ref="AD22:AD23"/>
    <mergeCell ref="AE22:AI23"/>
    <mergeCell ref="AD24:AD25"/>
    <mergeCell ref="AE5:AI7"/>
    <mergeCell ref="B7:C7"/>
    <mergeCell ref="D7:E7"/>
    <mergeCell ref="B9:B16"/>
    <mergeCell ref="C9:C16"/>
    <mergeCell ref="AE24:AI25"/>
    <mergeCell ref="AD20:AD21"/>
    <mergeCell ref="AD18:AD19"/>
    <mergeCell ref="D9:D10"/>
    <mergeCell ref="D11:D12"/>
    <mergeCell ref="D13:D14"/>
    <mergeCell ref="E9:E10"/>
    <mergeCell ref="E11:E12"/>
    <mergeCell ref="E13:E14"/>
    <mergeCell ref="AD9:AD10"/>
    <mergeCell ref="AD11:AD12"/>
    <mergeCell ref="AD13:AD14"/>
    <mergeCell ref="B28:B35"/>
    <mergeCell ref="C28:C35"/>
    <mergeCell ref="D28:D29"/>
    <mergeCell ref="E28:E29"/>
    <mergeCell ref="W28:AC31"/>
    <mergeCell ref="D24:D25"/>
    <mergeCell ref="E24:E25"/>
    <mergeCell ref="G18:O25"/>
    <mergeCell ref="B18:B25"/>
    <mergeCell ref="C18:C25"/>
    <mergeCell ref="D18:D19"/>
    <mergeCell ref="E18:E19"/>
    <mergeCell ref="P18:V23"/>
    <mergeCell ref="P24:V25"/>
    <mergeCell ref="P28:V30"/>
    <mergeCell ref="P34:V35"/>
    <mergeCell ref="D22:D23"/>
    <mergeCell ref="E22:E23"/>
    <mergeCell ref="D20:D21"/>
    <mergeCell ref="E20:E21"/>
    <mergeCell ref="W18:AC25"/>
    <mergeCell ref="D32:AD33"/>
    <mergeCell ref="AE30:AI31"/>
    <mergeCell ref="P31:V31"/>
    <mergeCell ref="D34:D35"/>
    <mergeCell ref="E34:E35"/>
    <mergeCell ref="F34:F35"/>
    <mergeCell ref="G34:O35"/>
    <mergeCell ref="W34:AC35"/>
    <mergeCell ref="P46:V46"/>
    <mergeCell ref="G28:O31"/>
    <mergeCell ref="G37:O40"/>
    <mergeCell ref="G41:O46"/>
    <mergeCell ref="AD28:AD29"/>
    <mergeCell ref="AE28:AI29"/>
    <mergeCell ref="D30:D31"/>
    <mergeCell ref="E30:E31"/>
    <mergeCell ref="AE43:AI44"/>
    <mergeCell ref="D43:D44"/>
    <mergeCell ref="E43:E44"/>
    <mergeCell ref="P37:V45"/>
    <mergeCell ref="D41:D42"/>
    <mergeCell ref="E41:E42"/>
    <mergeCell ref="D39:D40"/>
    <mergeCell ref="E39:E40"/>
    <mergeCell ref="AD39:AD40"/>
    <mergeCell ref="AD37:AD38"/>
    <mergeCell ref="AD41:AD42"/>
    <mergeCell ref="AD43:AD44"/>
    <mergeCell ref="D37:D38"/>
    <mergeCell ref="E37:E38"/>
    <mergeCell ref="B48:B53"/>
    <mergeCell ref="C48:C53"/>
    <mergeCell ref="D48:D49"/>
    <mergeCell ref="E48:E49"/>
    <mergeCell ref="P48:V53"/>
    <mergeCell ref="C57:C62"/>
    <mergeCell ref="D45:D46"/>
    <mergeCell ref="E45:E46"/>
    <mergeCell ref="AD45:AD46"/>
    <mergeCell ref="AE45:AI46"/>
    <mergeCell ref="B37:B46"/>
    <mergeCell ref="C37:C46"/>
    <mergeCell ref="B64:B73"/>
    <mergeCell ref="C64:C73"/>
    <mergeCell ref="D64:D65"/>
    <mergeCell ref="E64:E65"/>
    <mergeCell ref="W64:AC73"/>
    <mergeCell ref="AD59:AD60"/>
    <mergeCell ref="AE59:AI60"/>
    <mergeCell ref="D61:D62"/>
    <mergeCell ref="E61:E62"/>
    <mergeCell ref="AD61:AD62"/>
    <mergeCell ref="W57:AC62"/>
    <mergeCell ref="AD57:AD58"/>
    <mergeCell ref="AE57:AI58"/>
    <mergeCell ref="D59:D60"/>
    <mergeCell ref="E59:E60"/>
    <mergeCell ref="B57:B62"/>
    <mergeCell ref="W37:AC46"/>
    <mergeCell ref="B85:B92"/>
    <mergeCell ref="C85:C92"/>
    <mergeCell ref="D85:D86"/>
    <mergeCell ref="E85:E86"/>
    <mergeCell ref="G85:O86"/>
    <mergeCell ref="W80:AC83"/>
    <mergeCell ref="AD80:AD81"/>
    <mergeCell ref="AE80:AI81"/>
    <mergeCell ref="D82:D83"/>
    <mergeCell ref="E82:E83"/>
    <mergeCell ref="G82:O83"/>
    <mergeCell ref="D80:D81"/>
    <mergeCell ref="E80:E81"/>
    <mergeCell ref="G80:O81"/>
    <mergeCell ref="B76:B83"/>
    <mergeCell ref="C76:C83"/>
    <mergeCell ref="D76:D77"/>
    <mergeCell ref="E76:E77"/>
    <mergeCell ref="F76:F77"/>
    <mergeCell ref="G76:O77"/>
    <mergeCell ref="W76:AC77"/>
    <mergeCell ref="D91:D92"/>
    <mergeCell ref="E91:E92"/>
    <mergeCell ref="D89:D90"/>
    <mergeCell ref="AD97:AD98"/>
    <mergeCell ref="AE97:AI98"/>
    <mergeCell ref="B95:B100"/>
    <mergeCell ref="C95:C100"/>
    <mergeCell ref="D95:D96"/>
    <mergeCell ref="E95:E96"/>
    <mergeCell ref="D97:D98"/>
    <mergeCell ref="E97:E98"/>
    <mergeCell ref="F95:F100"/>
    <mergeCell ref="AD95:AD96"/>
    <mergeCell ref="L109:T109"/>
    <mergeCell ref="AE53:AI53"/>
    <mergeCell ref="AE68:AI68"/>
    <mergeCell ref="AE69:AI69"/>
    <mergeCell ref="AE89:AI89"/>
    <mergeCell ref="AE100:AI100"/>
    <mergeCell ref="G64:O69"/>
    <mergeCell ref="G70:O73"/>
    <mergeCell ref="G87:O92"/>
    <mergeCell ref="AD108:AI108"/>
    <mergeCell ref="Z109:AC109"/>
    <mergeCell ref="AD109:AI109"/>
    <mergeCell ref="C108:H108"/>
    <mergeCell ref="L108:T108"/>
    <mergeCell ref="Z108:AC108"/>
    <mergeCell ref="C109:H109"/>
    <mergeCell ref="AD99:AD100"/>
    <mergeCell ref="B102:AI102"/>
    <mergeCell ref="D99:D100"/>
    <mergeCell ref="E99:E100"/>
    <mergeCell ref="G95:O100"/>
    <mergeCell ref="P95:V100"/>
    <mergeCell ref="W95:AC100"/>
    <mergeCell ref="AE95:AI96"/>
    <mergeCell ref="D72:D73"/>
    <mergeCell ref="E72:E73"/>
    <mergeCell ref="AD72:AD73"/>
    <mergeCell ref="D70:D71"/>
    <mergeCell ref="E70:E71"/>
    <mergeCell ref="D52:D53"/>
    <mergeCell ref="E52:E53"/>
    <mergeCell ref="AD52:AD53"/>
    <mergeCell ref="W48:AC53"/>
    <mergeCell ref="AD48:AD49"/>
    <mergeCell ref="D50:D51"/>
    <mergeCell ref="AD50:AD51"/>
    <mergeCell ref="D57:D58"/>
    <mergeCell ref="E57:E58"/>
    <mergeCell ref="D68:D69"/>
    <mergeCell ref="E68:E69"/>
    <mergeCell ref="AD68:AD69"/>
    <mergeCell ref="AD64:AD65"/>
    <mergeCell ref="D66:D67"/>
    <mergeCell ref="E66:E67"/>
    <mergeCell ref="AD66:AD67"/>
    <mergeCell ref="E50:E51"/>
    <mergeCell ref="AE85:AI86"/>
    <mergeCell ref="AE87:AI88"/>
    <mergeCell ref="G48:O53"/>
    <mergeCell ref="G57:O62"/>
    <mergeCell ref="F9:F16"/>
    <mergeCell ref="F18:F25"/>
    <mergeCell ref="F28:F31"/>
    <mergeCell ref="F37:F46"/>
    <mergeCell ref="F48:F53"/>
    <mergeCell ref="F57:F62"/>
    <mergeCell ref="AE72:AI73"/>
    <mergeCell ref="AD70:AD71"/>
    <mergeCell ref="AE70:AI71"/>
    <mergeCell ref="AE48:AI49"/>
    <mergeCell ref="AD82:AD83"/>
    <mergeCell ref="AE82:AI83"/>
    <mergeCell ref="AE64:AI65"/>
    <mergeCell ref="AE61:AI62"/>
    <mergeCell ref="AE37:AI38"/>
    <mergeCell ref="AE39:AI40"/>
    <mergeCell ref="AE41:AI42"/>
    <mergeCell ref="AD34:AD35"/>
    <mergeCell ref="AD30:AD31"/>
    <mergeCell ref="AE50:AI51"/>
    <mergeCell ref="D78:AD79"/>
    <mergeCell ref="AE90:AI92"/>
    <mergeCell ref="AE32:AI35"/>
    <mergeCell ref="AD76:AD77"/>
    <mergeCell ref="AE76:AI77"/>
    <mergeCell ref="AE66:AI67"/>
    <mergeCell ref="B55:AI55"/>
    <mergeCell ref="P80:V81"/>
    <mergeCell ref="P82:V83"/>
    <mergeCell ref="P85:V92"/>
    <mergeCell ref="F64:F73"/>
    <mergeCell ref="P57:V62"/>
    <mergeCell ref="P64:V73"/>
    <mergeCell ref="P76:V77"/>
    <mergeCell ref="E89:E90"/>
    <mergeCell ref="AD89:AD90"/>
    <mergeCell ref="D87:D88"/>
    <mergeCell ref="E87:E88"/>
    <mergeCell ref="AD87:AD88"/>
    <mergeCell ref="W85:AC92"/>
    <mergeCell ref="AD85:AD86"/>
    <mergeCell ref="AD91:AD92"/>
    <mergeCell ref="F80:F83"/>
    <mergeCell ref="F85:F92"/>
  </mergeCells>
  <pageMargins left="0.59055118110236227" right="0.39370078740157483" top="0.39370078740157483" bottom="0.39370078740157483" header="0" footer="0"/>
  <pageSetup paperSize="9" scale="98" orientation="landscape" horizontalDpi="300" verticalDpi="0" r:id="rId1"/>
  <rowBreaks count="3" manualBreakCount="3">
    <brk id="26" min="1" max="34" man="1"/>
    <brk id="55" min="1" max="34" man="1"/>
    <brk id="84" min="1" max="3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showGridLines="0" view="pageBreakPreview" zoomScaleNormal="100" zoomScaleSheetLayoutView="100" workbookViewId="0">
      <selection activeCell="B1" sqref="B1"/>
    </sheetView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9.88671875" style="1" customWidth="1"/>
    <col min="7" max="14" width="4.33203125" style="1" customWidth="1"/>
    <col min="15" max="15" width="4.5546875" style="1" customWidth="1"/>
    <col min="16" max="24" width="2.6640625" style="1" customWidth="1"/>
    <col min="25" max="25" width="4" style="1" customWidth="1"/>
    <col min="26" max="28" width="2.6640625" style="1" customWidth="1"/>
    <col min="29" max="29" width="4.33203125" style="1" customWidth="1"/>
    <col min="30" max="30" width="13.88671875" style="1" customWidth="1"/>
    <col min="31" max="34" width="3" style="1" customWidth="1"/>
    <col min="35" max="35" width="11.33203125" style="1" customWidth="1"/>
  </cols>
  <sheetData>
    <row r="1" spans="1:35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s="1" customFormat="1" ht="18.75" customHeight="1" thickTop="1" x14ac:dyDescent="0.3">
      <c r="B2" s="24"/>
      <c r="C2" s="282"/>
      <c r="D2" s="282"/>
      <c r="E2" s="282"/>
      <c r="F2" s="285" t="str">
        <f xml:space="preserve"> GenelBilgiler!D4 &amp; "
" &amp; GenelBilgiler!D5 &amp; "
" &amp; GenelBilgiler!D27 &amp; " - 10. SINIF MATEMATİK DERSİ BİREYSELLEŞTİRİLMİŞ EĞİTİM PLANI"</f>
        <v>2021 – 2022 EĞİTİM ÖĞRETİM YILI
BOYABAT ANADOLU İMAM HATİP LİSESİ
 - 10. SINIF MATEMATİK DERSİ BİREYSELLEŞTİRİLMİŞ EĞİTİM PLANI</v>
      </c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5"/>
      <c r="AH2" s="5"/>
      <c r="AI2" s="25"/>
    </row>
    <row r="3" spans="1:35" s="1" customFormat="1" ht="18.75" customHeight="1" x14ac:dyDescent="0.3">
      <c r="B3" s="26"/>
      <c r="C3" s="283"/>
      <c r="D3" s="283"/>
      <c r="E3" s="283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6"/>
      <c r="AH3" s="6"/>
      <c r="AI3" s="27"/>
    </row>
    <row r="4" spans="1:35" s="1" customFormat="1" ht="35.4" customHeight="1" x14ac:dyDescent="0.3">
      <c r="B4" s="28"/>
      <c r="C4" s="284"/>
      <c r="D4" s="284"/>
      <c r="E4" s="284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7"/>
      <c r="AH4" s="7"/>
      <c r="AI4" s="29"/>
    </row>
    <row r="5" spans="1:35" s="1" customFormat="1" ht="15" customHeight="1" x14ac:dyDescent="0.3">
      <c r="B5" s="288" t="s">
        <v>2</v>
      </c>
      <c r="C5" s="289"/>
      <c r="D5" s="290"/>
      <c r="E5" s="290"/>
      <c r="F5" s="206" t="s">
        <v>271</v>
      </c>
      <c r="G5" s="296" t="s">
        <v>351</v>
      </c>
      <c r="H5" s="296"/>
      <c r="I5" s="296"/>
      <c r="J5" s="296"/>
      <c r="K5" s="296"/>
      <c r="L5" s="296"/>
      <c r="M5" s="296"/>
      <c r="N5" s="296"/>
      <c r="O5" s="296"/>
      <c r="P5" s="296" t="s">
        <v>289</v>
      </c>
      <c r="Q5" s="296"/>
      <c r="R5" s="296"/>
      <c r="S5" s="296"/>
      <c r="T5" s="296"/>
      <c r="U5" s="296"/>
      <c r="V5" s="296"/>
      <c r="W5" s="296" t="s">
        <v>272</v>
      </c>
      <c r="X5" s="296"/>
      <c r="Y5" s="296"/>
      <c r="Z5" s="296"/>
      <c r="AA5" s="296"/>
      <c r="AB5" s="296"/>
      <c r="AC5" s="296"/>
      <c r="AD5" s="371" t="s">
        <v>237</v>
      </c>
      <c r="AE5" s="296" t="s">
        <v>4</v>
      </c>
      <c r="AF5" s="296"/>
      <c r="AG5" s="296"/>
      <c r="AH5" s="296"/>
      <c r="AI5" s="300"/>
    </row>
    <row r="6" spans="1:35" s="1" customFormat="1" x14ac:dyDescent="0.3">
      <c r="B6" s="291"/>
      <c r="C6" s="292"/>
      <c r="D6" s="293"/>
      <c r="E6" s="293"/>
      <c r="F6" s="294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372"/>
      <c r="AE6" s="296"/>
      <c r="AF6" s="296"/>
      <c r="AG6" s="296"/>
      <c r="AH6" s="296"/>
      <c r="AI6" s="300"/>
    </row>
    <row r="7" spans="1:35" s="1" customFormat="1" ht="23.25" customHeight="1" thickBot="1" x14ac:dyDescent="0.35">
      <c r="B7" s="302" t="s">
        <v>0</v>
      </c>
      <c r="C7" s="303"/>
      <c r="D7" s="304" t="s">
        <v>1</v>
      </c>
      <c r="E7" s="304"/>
      <c r="F7" s="295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373"/>
      <c r="AE7" s="297"/>
      <c r="AF7" s="297"/>
      <c r="AG7" s="297"/>
      <c r="AH7" s="297"/>
      <c r="AI7" s="301"/>
    </row>
    <row r="8" spans="1:35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E8" s="19"/>
      <c r="AF8" s="19"/>
      <c r="AG8" s="19"/>
      <c r="AH8" s="19"/>
      <c r="AI8" s="19"/>
    </row>
    <row r="9" spans="1:35" ht="14.4" customHeight="1" x14ac:dyDescent="0.3">
      <c r="B9" s="246" t="s">
        <v>6</v>
      </c>
      <c r="C9" s="249"/>
      <c r="D9" s="257">
        <v>1</v>
      </c>
      <c r="E9" s="281" t="s">
        <v>403</v>
      </c>
      <c r="F9" s="180" t="s">
        <v>361</v>
      </c>
      <c r="G9" s="227" t="s">
        <v>363</v>
      </c>
      <c r="H9" s="228"/>
      <c r="I9" s="228"/>
      <c r="J9" s="228"/>
      <c r="K9" s="228"/>
      <c r="L9" s="228"/>
      <c r="M9" s="228"/>
      <c r="N9" s="228"/>
      <c r="O9" s="229"/>
      <c r="P9" s="160" t="s">
        <v>362</v>
      </c>
      <c r="Q9" s="161"/>
      <c r="R9" s="161"/>
      <c r="S9" s="161"/>
      <c r="T9" s="161"/>
      <c r="U9" s="161"/>
      <c r="V9" s="162"/>
      <c r="W9" s="223" t="s">
        <v>366</v>
      </c>
      <c r="X9" s="224"/>
      <c r="Y9" s="224"/>
      <c r="Z9" s="224"/>
      <c r="AA9" s="224"/>
      <c r="AB9" s="224"/>
      <c r="AC9" s="225"/>
      <c r="AD9" s="370" t="s">
        <v>239</v>
      </c>
      <c r="AE9" s="145"/>
      <c r="AF9" s="146"/>
      <c r="AG9" s="146"/>
      <c r="AH9" s="146"/>
      <c r="AI9" s="147"/>
    </row>
    <row r="10" spans="1:35" ht="14.4" customHeight="1" x14ac:dyDescent="0.3">
      <c r="B10" s="247"/>
      <c r="C10" s="250"/>
      <c r="D10" s="184"/>
      <c r="E10" s="275"/>
      <c r="F10" s="181"/>
      <c r="G10" s="278"/>
      <c r="H10" s="279"/>
      <c r="I10" s="279"/>
      <c r="J10" s="279"/>
      <c r="K10" s="279"/>
      <c r="L10" s="279"/>
      <c r="M10" s="279"/>
      <c r="N10" s="279"/>
      <c r="O10" s="280"/>
      <c r="P10" s="163"/>
      <c r="Q10" s="164"/>
      <c r="R10" s="164"/>
      <c r="S10" s="164"/>
      <c r="T10" s="164"/>
      <c r="U10" s="164"/>
      <c r="V10" s="165"/>
      <c r="W10" s="222"/>
      <c r="X10" s="220"/>
      <c r="Y10" s="220"/>
      <c r="Z10" s="220"/>
      <c r="AA10" s="220"/>
      <c r="AB10" s="220"/>
      <c r="AC10" s="221"/>
      <c r="AD10" s="261"/>
      <c r="AE10" s="148"/>
      <c r="AF10" s="149"/>
      <c r="AG10" s="149"/>
      <c r="AH10" s="149"/>
      <c r="AI10" s="150"/>
    </row>
    <row r="11" spans="1:35" ht="14.4" customHeight="1" x14ac:dyDescent="0.3">
      <c r="B11" s="247"/>
      <c r="C11" s="250"/>
      <c r="D11" s="184">
        <v>2</v>
      </c>
      <c r="E11" s="269" t="s">
        <v>404</v>
      </c>
      <c r="F11" s="181"/>
      <c r="G11" s="278"/>
      <c r="H11" s="279"/>
      <c r="I11" s="279"/>
      <c r="J11" s="279"/>
      <c r="K11" s="279"/>
      <c r="L11" s="279"/>
      <c r="M11" s="279"/>
      <c r="N11" s="279"/>
      <c r="O11" s="280"/>
      <c r="P11" s="163"/>
      <c r="Q11" s="164"/>
      <c r="R11" s="164"/>
      <c r="S11" s="164"/>
      <c r="T11" s="164"/>
      <c r="U11" s="164"/>
      <c r="V11" s="165"/>
      <c r="W11" s="222"/>
      <c r="X11" s="220"/>
      <c r="Y11" s="220"/>
      <c r="Z11" s="220"/>
      <c r="AA11" s="220"/>
      <c r="AB11" s="220"/>
      <c r="AC11" s="221"/>
      <c r="AD11" s="260" t="s">
        <v>239</v>
      </c>
      <c r="AE11" s="148"/>
      <c r="AF11" s="149"/>
      <c r="AG11" s="149"/>
      <c r="AH11" s="149"/>
      <c r="AI11" s="150"/>
    </row>
    <row r="12" spans="1:35" ht="14.4" customHeight="1" x14ac:dyDescent="0.3">
      <c r="B12" s="247"/>
      <c r="C12" s="250"/>
      <c r="D12" s="184"/>
      <c r="E12" s="275"/>
      <c r="F12" s="181"/>
      <c r="G12" s="278"/>
      <c r="H12" s="279"/>
      <c r="I12" s="279"/>
      <c r="J12" s="279"/>
      <c r="K12" s="279"/>
      <c r="L12" s="279"/>
      <c r="M12" s="279"/>
      <c r="N12" s="279"/>
      <c r="O12" s="280"/>
      <c r="P12" s="163"/>
      <c r="Q12" s="164"/>
      <c r="R12" s="164"/>
      <c r="S12" s="164"/>
      <c r="T12" s="164"/>
      <c r="U12" s="164"/>
      <c r="V12" s="165"/>
      <c r="W12" s="222"/>
      <c r="X12" s="220"/>
      <c r="Y12" s="220"/>
      <c r="Z12" s="220"/>
      <c r="AA12" s="220"/>
      <c r="AB12" s="220"/>
      <c r="AC12" s="221"/>
      <c r="AD12" s="261"/>
      <c r="AE12" s="148"/>
      <c r="AF12" s="149"/>
      <c r="AG12" s="149"/>
      <c r="AH12" s="149"/>
      <c r="AI12" s="150"/>
    </row>
    <row r="13" spans="1:35" ht="43.8" customHeight="1" x14ac:dyDescent="0.3">
      <c r="B13" s="247"/>
      <c r="C13" s="250"/>
      <c r="D13" s="184">
        <v>3</v>
      </c>
      <c r="E13" s="269" t="s">
        <v>405</v>
      </c>
      <c r="F13" s="181"/>
      <c r="G13" s="278"/>
      <c r="H13" s="279"/>
      <c r="I13" s="279"/>
      <c r="J13" s="279"/>
      <c r="K13" s="279"/>
      <c r="L13" s="279"/>
      <c r="M13" s="279"/>
      <c r="N13" s="279"/>
      <c r="O13" s="280"/>
      <c r="P13" s="163"/>
      <c r="Q13" s="164"/>
      <c r="R13" s="164"/>
      <c r="S13" s="164"/>
      <c r="T13" s="164"/>
      <c r="U13" s="164"/>
      <c r="V13" s="165"/>
      <c r="W13" s="222"/>
      <c r="X13" s="220"/>
      <c r="Y13" s="220"/>
      <c r="Z13" s="220"/>
      <c r="AA13" s="220"/>
      <c r="AB13" s="220"/>
      <c r="AC13" s="221"/>
      <c r="AD13" s="260" t="s">
        <v>240</v>
      </c>
      <c r="AE13" s="148"/>
      <c r="AF13" s="149"/>
      <c r="AG13" s="149"/>
      <c r="AH13" s="149"/>
      <c r="AI13" s="150"/>
    </row>
    <row r="14" spans="1:35" ht="43.8" customHeight="1" x14ac:dyDescent="0.3">
      <c r="B14" s="247"/>
      <c r="C14" s="250"/>
      <c r="D14" s="184"/>
      <c r="E14" s="275"/>
      <c r="F14" s="181"/>
      <c r="G14" s="278"/>
      <c r="H14" s="279"/>
      <c r="I14" s="279"/>
      <c r="J14" s="279"/>
      <c r="K14" s="279"/>
      <c r="L14" s="279"/>
      <c r="M14" s="279"/>
      <c r="N14" s="279"/>
      <c r="O14" s="280"/>
      <c r="P14" s="163"/>
      <c r="Q14" s="164"/>
      <c r="R14" s="164"/>
      <c r="S14" s="164"/>
      <c r="T14" s="164"/>
      <c r="U14" s="164"/>
      <c r="V14" s="165"/>
      <c r="W14" s="222"/>
      <c r="X14" s="220"/>
      <c r="Y14" s="220"/>
      <c r="Z14" s="220"/>
      <c r="AA14" s="220"/>
      <c r="AB14" s="220"/>
      <c r="AC14" s="221"/>
      <c r="AD14" s="261"/>
      <c r="AE14" s="93"/>
      <c r="AF14" s="94"/>
      <c r="AG14" s="94"/>
      <c r="AH14" s="94"/>
      <c r="AI14" s="95"/>
    </row>
    <row r="15" spans="1:35" ht="38.4" customHeight="1" x14ac:dyDescent="0.3">
      <c r="B15" s="247"/>
      <c r="C15" s="250"/>
      <c r="D15" s="184">
        <v>4</v>
      </c>
      <c r="E15" s="186" t="s">
        <v>406</v>
      </c>
      <c r="F15" s="181"/>
      <c r="G15" s="278"/>
      <c r="H15" s="279"/>
      <c r="I15" s="279"/>
      <c r="J15" s="279"/>
      <c r="K15" s="279"/>
      <c r="L15" s="279"/>
      <c r="M15" s="279"/>
      <c r="N15" s="279"/>
      <c r="O15" s="280"/>
      <c r="P15" s="163"/>
      <c r="Q15" s="164"/>
      <c r="R15" s="164"/>
      <c r="S15" s="164"/>
      <c r="T15" s="164"/>
      <c r="U15" s="164"/>
      <c r="V15" s="165"/>
      <c r="W15" s="222"/>
      <c r="X15" s="220"/>
      <c r="Y15" s="220"/>
      <c r="Z15" s="220"/>
      <c r="AA15" s="220"/>
      <c r="AB15" s="220"/>
      <c r="AC15" s="221"/>
      <c r="AD15" s="205" t="s">
        <v>240</v>
      </c>
      <c r="AE15" s="310" t="s">
        <v>353</v>
      </c>
      <c r="AF15" s="311"/>
      <c r="AG15" s="311"/>
      <c r="AH15" s="311"/>
      <c r="AI15" s="312"/>
    </row>
    <row r="16" spans="1:35" ht="34.799999999999997" customHeight="1" thickBot="1" x14ac:dyDescent="0.35">
      <c r="B16" s="248"/>
      <c r="C16" s="251"/>
      <c r="D16" s="185"/>
      <c r="E16" s="187"/>
      <c r="F16" s="179"/>
      <c r="G16" s="208"/>
      <c r="H16" s="209"/>
      <c r="I16" s="209"/>
      <c r="J16" s="209"/>
      <c r="K16" s="209"/>
      <c r="L16" s="209"/>
      <c r="M16" s="209"/>
      <c r="N16" s="209"/>
      <c r="O16" s="210"/>
      <c r="P16" s="166"/>
      <c r="Q16" s="167"/>
      <c r="R16" s="167"/>
      <c r="S16" s="167"/>
      <c r="T16" s="167"/>
      <c r="U16" s="167"/>
      <c r="V16" s="168"/>
      <c r="W16" s="252"/>
      <c r="X16" s="253"/>
      <c r="Y16" s="253"/>
      <c r="Z16" s="253"/>
      <c r="AA16" s="253"/>
      <c r="AB16" s="253"/>
      <c r="AC16" s="254"/>
      <c r="AD16" s="207"/>
      <c r="AE16" s="313"/>
      <c r="AF16" s="314"/>
      <c r="AG16" s="314"/>
      <c r="AH16" s="314"/>
      <c r="AI16" s="315"/>
    </row>
    <row r="17" spans="1:35" ht="9.6" customHeight="1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E17" s="19"/>
      <c r="AF17" s="19"/>
      <c r="AG17" s="19"/>
      <c r="AH17" s="19"/>
      <c r="AI17" s="19"/>
    </row>
    <row r="18" spans="1:35" ht="14.4" customHeight="1" x14ac:dyDescent="0.3">
      <c r="B18" s="246" t="s">
        <v>7</v>
      </c>
      <c r="C18" s="249"/>
      <c r="D18" s="257">
        <v>1</v>
      </c>
      <c r="E18" s="258" t="s">
        <v>30</v>
      </c>
      <c r="F18" s="180" t="s">
        <v>361</v>
      </c>
      <c r="G18" s="227" t="s">
        <v>365</v>
      </c>
      <c r="H18" s="228"/>
      <c r="I18" s="228"/>
      <c r="J18" s="228"/>
      <c r="K18" s="228"/>
      <c r="L18" s="228"/>
      <c r="M18" s="228"/>
      <c r="N18" s="228"/>
      <c r="O18" s="229"/>
      <c r="P18" s="160" t="s">
        <v>364</v>
      </c>
      <c r="Q18" s="161"/>
      <c r="R18" s="161"/>
      <c r="S18" s="161"/>
      <c r="T18" s="161"/>
      <c r="U18" s="161"/>
      <c r="V18" s="162"/>
      <c r="W18" s="223" t="s">
        <v>367</v>
      </c>
      <c r="X18" s="224"/>
      <c r="Y18" s="224"/>
      <c r="Z18" s="224"/>
      <c r="AA18" s="224"/>
      <c r="AB18" s="224"/>
      <c r="AC18" s="225"/>
      <c r="AD18" s="204" t="s">
        <v>241</v>
      </c>
      <c r="AE18" s="145"/>
      <c r="AF18" s="146"/>
      <c r="AG18" s="146"/>
      <c r="AH18" s="146"/>
      <c r="AI18" s="147"/>
    </row>
    <row r="19" spans="1:35" ht="24.6" customHeight="1" x14ac:dyDescent="0.3">
      <c r="B19" s="247"/>
      <c r="C19" s="250"/>
      <c r="D19" s="184"/>
      <c r="E19" s="186"/>
      <c r="F19" s="181"/>
      <c r="G19" s="278"/>
      <c r="H19" s="279"/>
      <c r="I19" s="279"/>
      <c r="J19" s="279"/>
      <c r="K19" s="279"/>
      <c r="L19" s="279"/>
      <c r="M19" s="279"/>
      <c r="N19" s="279"/>
      <c r="O19" s="280"/>
      <c r="P19" s="163"/>
      <c r="Q19" s="164"/>
      <c r="R19" s="164"/>
      <c r="S19" s="164"/>
      <c r="T19" s="164"/>
      <c r="U19" s="164"/>
      <c r="V19" s="165"/>
      <c r="W19" s="222"/>
      <c r="X19" s="220"/>
      <c r="Y19" s="220"/>
      <c r="Z19" s="220"/>
      <c r="AA19" s="220"/>
      <c r="AB19" s="220"/>
      <c r="AC19" s="221"/>
      <c r="AD19" s="205"/>
      <c r="AE19" s="148"/>
      <c r="AF19" s="149"/>
      <c r="AG19" s="149"/>
      <c r="AH19" s="149"/>
      <c r="AI19" s="150"/>
    </row>
    <row r="20" spans="1:35" ht="14.4" customHeight="1" x14ac:dyDescent="0.3">
      <c r="B20" s="247"/>
      <c r="C20" s="250"/>
      <c r="D20" s="184">
        <v>2</v>
      </c>
      <c r="E20" s="186" t="s">
        <v>52</v>
      </c>
      <c r="F20" s="181"/>
      <c r="G20" s="278"/>
      <c r="H20" s="279"/>
      <c r="I20" s="279"/>
      <c r="J20" s="279"/>
      <c r="K20" s="279"/>
      <c r="L20" s="279"/>
      <c r="M20" s="279"/>
      <c r="N20" s="279"/>
      <c r="O20" s="280"/>
      <c r="P20" s="163"/>
      <c r="Q20" s="164"/>
      <c r="R20" s="164"/>
      <c r="S20" s="164"/>
      <c r="T20" s="164"/>
      <c r="U20" s="164"/>
      <c r="V20" s="165"/>
      <c r="W20" s="222"/>
      <c r="X20" s="220"/>
      <c r="Y20" s="220"/>
      <c r="Z20" s="220"/>
      <c r="AA20" s="220"/>
      <c r="AB20" s="220"/>
      <c r="AC20" s="221"/>
      <c r="AD20" s="260" t="s">
        <v>244</v>
      </c>
      <c r="AE20" s="148"/>
      <c r="AF20" s="149"/>
      <c r="AG20" s="149"/>
      <c r="AH20" s="149"/>
      <c r="AI20" s="150"/>
    </row>
    <row r="21" spans="1:35" ht="22.2" customHeight="1" x14ac:dyDescent="0.3">
      <c r="B21" s="247"/>
      <c r="C21" s="250"/>
      <c r="D21" s="184"/>
      <c r="E21" s="186"/>
      <c r="F21" s="181"/>
      <c r="G21" s="278"/>
      <c r="H21" s="279"/>
      <c r="I21" s="279"/>
      <c r="J21" s="279"/>
      <c r="K21" s="279"/>
      <c r="L21" s="279"/>
      <c r="M21" s="279"/>
      <c r="N21" s="279"/>
      <c r="O21" s="280"/>
      <c r="P21" s="163"/>
      <c r="Q21" s="164"/>
      <c r="R21" s="164"/>
      <c r="S21" s="164"/>
      <c r="T21" s="164"/>
      <c r="U21" s="164"/>
      <c r="V21" s="165"/>
      <c r="W21" s="222"/>
      <c r="X21" s="220"/>
      <c r="Y21" s="220"/>
      <c r="Z21" s="220"/>
      <c r="AA21" s="220"/>
      <c r="AB21" s="220"/>
      <c r="AC21" s="221"/>
      <c r="AD21" s="261"/>
      <c r="AE21" s="148"/>
      <c r="AF21" s="149"/>
      <c r="AG21" s="149"/>
      <c r="AH21" s="149"/>
      <c r="AI21" s="150"/>
    </row>
    <row r="22" spans="1:35" ht="14.4" customHeight="1" x14ac:dyDescent="0.3">
      <c r="B22" s="247"/>
      <c r="C22" s="250"/>
      <c r="D22" s="184">
        <v>3</v>
      </c>
      <c r="E22" s="186" t="s">
        <v>31</v>
      </c>
      <c r="F22" s="181"/>
      <c r="G22" s="278"/>
      <c r="H22" s="279"/>
      <c r="I22" s="279"/>
      <c r="J22" s="279"/>
      <c r="K22" s="279"/>
      <c r="L22" s="279"/>
      <c r="M22" s="279"/>
      <c r="N22" s="279"/>
      <c r="O22" s="280"/>
      <c r="P22" s="163"/>
      <c r="Q22" s="164"/>
      <c r="R22" s="164"/>
      <c r="S22" s="164"/>
      <c r="T22" s="164"/>
      <c r="U22" s="164"/>
      <c r="V22" s="165"/>
      <c r="W22" s="222"/>
      <c r="X22" s="220"/>
      <c r="Y22" s="220"/>
      <c r="Z22" s="220"/>
      <c r="AA22" s="220"/>
      <c r="AB22" s="220"/>
      <c r="AC22" s="221"/>
      <c r="AD22" s="205" t="s">
        <v>245</v>
      </c>
      <c r="AE22" s="148"/>
      <c r="AF22" s="149"/>
      <c r="AG22" s="149"/>
      <c r="AH22" s="149"/>
      <c r="AI22" s="150"/>
    </row>
    <row r="23" spans="1:35" ht="25.2" customHeight="1" x14ac:dyDescent="0.3">
      <c r="B23" s="247"/>
      <c r="C23" s="250"/>
      <c r="D23" s="184"/>
      <c r="E23" s="186"/>
      <c r="F23" s="181"/>
      <c r="G23" s="278"/>
      <c r="H23" s="279"/>
      <c r="I23" s="279"/>
      <c r="J23" s="279"/>
      <c r="K23" s="279"/>
      <c r="L23" s="279"/>
      <c r="M23" s="279"/>
      <c r="N23" s="279"/>
      <c r="O23" s="280"/>
      <c r="P23" s="163"/>
      <c r="Q23" s="164"/>
      <c r="R23" s="164"/>
      <c r="S23" s="164"/>
      <c r="T23" s="164"/>
      <c r="U23" s="164"/>
      <c r="V23" s="165"/>
      <c r="W23" s="222"/>
      <c r="X23" s="220"/>
      <c r="Y23" s="220"/>
      <c r="Z23" s="220"/>
      <c r="AA23" s="220"/>
      <c r="AB23" s="220"/>
      <c r="AC23" s="221"/>
      <c r="AD23" s="205"/>
      <c r="AE23" s="148"/>
      <c r="AF23" s="149"/>
      <c r="AG23" s="149"/>
      <c r="AH23" s="149"/>
      <c r="AI23" s="150"/>
    </row>
    <row r="24" spans="1:35" ht="14.4" customHeight="1" x14ac:dyDescent="0.3">
      <c r="B24" s="247"/>
      <c r="C24" s="250"/>
      <c r="D24" s="184">
        <v>4</v>
      </c>
      <c r="E24" s="186" t="s">
        <v>407</v>
      </c>
      <c r="F24" s="181"/>
      <c r="G24" s="278"/>
      <c r="H24" s="279"/>
      <c r="I24" s="279"/>
      <c r="J24" s="279"/>
      <c r="K24" s="279"/>
      <c r="L24" s="279"/>
      <c r="M24" s="279"/>
      <c r="N24" s="279"/>
      <c r="O24" s="280"/>
      <c r="P24" s="346" t="s">
        <v>327</v>
      </c>
      <c r="Q24" s="347"/>
      <c r="R24" s="347"/>
      <c r="S24" s="347"/>
      <c r="T24" s="347"/>
      <c r="U24" s="347"/>
      <c r="V24" s="348"/>
      <c r="W24" s="222"/>
      <c r="X24" s="220"/>
      <c r="Y24" s="220"/>
      <c r="Z24" s="220"/>
      <c r="AA24" s="220"/>
      <c r="AB24" s="220"/>
      <c r="AC24" s="221"/>
      <c r="AD24" s="205" t="s">
        <v>246</v>
      </c>
      <c r="AE24" s="190" t="s">
        <v>56</v>
      </c>
      <c r="AF24" s="191"/>
      <c r="AG24" s="191"/>
      <c r="AH24" s="191"/>
      <c r="AI24" s="192"/>
    </row>
    <row r="25" spans="1:35" ht="21" customHeight="1" thickBot="1" x14ac:dyDescent="0.35">
      <c r="B25" s="248"/>
      <c r="C25" s="251"/>
      <c r="D25" s="185"/>
      <c r="E25" s="187"/>
      <c r="F25" s="179"/>
      <c r="G25" s="208"/>
      <c r="H25" s="209"/>
      <c r="I25" s="209"/>
      <c r="J25" s="209"/>
      <c r="K25" s="209"/>
      <c r="L25" s="209"/>
      <c r="M25" s="209"/>
      <c r="N25" s="209"/>
      <c r="O25" s="210"/>
      <c r="P25" s="201"/>
      <c r="Q25" s="202"/>
      <c r="R25" s="202"/>
      <c r="S25" s="202"/>
      <c r="T25" s="202"/>
      <c r="U25" s="202"/>
      <c r="V25" s="203"/>
      <c r="W25" s="252"/>
      <c r="X25" s="253"/>
      <c r="Y25" s="253"/>
      <c r="Z25" s="253"/>
      <c r="AA25" s="253"/>
      <c r="AB25" s="253"/>
      <c r="AC25" s="254"/>
      <c r="AD25" s="207"/>
      <c r="AE25" s="193"/>
      <c r="AF25" s="194"/>
      <c r="AG25" s="194"/>
      <c r="AH25" s="194"/>
      <c r="AI25" s="195"/>
    </row>
    <row r="26" spans="1:35" ht="7.8" customHeight="1" x14ac:dyDescent="0.3"/>
    <row r="27" spans="1:35" ht="10.199999999999999" customHeight="1" thickBot="1" x14ac:dyDescent="0.35"/>
    <row r="28" spans="1:35" ht="48.6" customHeight="1" x14ac:dyDescent="0.3">
      <c r="B28" s="246" t="s">
        <v>9</v>
      </c>
      <c r="C28" s="249"/>
      <c r="D28" s="257">
        <v>1</v>
      </c>
      <c r="E28" s="258" t="s">
        <v>40</v>
      </c>
      <c r="F28" s="180" t="s">
        <v>368</v>
      </c>
      <c r="G28" s="227" t="s">
        <v>378</v>
      </c>
      <c r="H28" s="228"/>
      <c r="I28" s="228"/>
      <c r="J28" s="228"/>
      <c r="K28" s="228"/>
      <c r="L28" s="228"/>
      <c r="M28" s="228"/>
      <c r="N28" s="228"/>
      <c r="O28" s="229"/>
      <c r="P28" s="160" t="s">
        <v>373</v>
      </c>
      <c r="Q28" s="161"/>
      <c r="R28" s="161"/>
      <c r="S28" s="161"/>
      <c r="T28" s="161"/>
      <c r="U28" s="161"/>
      <c r="V28" s="162"/>
      <c r="W28" s="223" t="s">
        <v>374</v>
      </c>
      <c r="X28" s="224"/>
      <c r="Y28" s="224"/>
      <c r="Z28" s="224"/>
      <c r="AA28" s="224"/>
      <c r="AB28" s="224"/>
      <c r="AC28" s="225"/>
      <c r="AD28" s="204" t="s">
        <v>242</v>
      </c>
      <c r="AE28" s="145"/>
      <c r="AF28" s="146"/>
      <c r="AG28" s="146"/>
      <c r="AH28" s="146"/>
      <c r="AI28" s="147"/>
    </row>
    <row r="29" spans="1:35" ht="22.8" customHeight="1" x14ac:dyDescent="0.3">
      <c r="B29" s="247"/>
      <c r="C29" s="250"/>
      <c r="D29" s="184"/>
      <c r="E29" s="186"/>
      <c r="F29" s="181"/>
      <c r="G29" s="278"/>
      <c r="H29" s="279"/>
      <c r="I29" s="279"/>
      <c r="J29" s="279"/>
      <c r="K29" s="279"/>
      <c r="L29" s="279"/>
      <c r="M29" s="279"/>
      <c r="N29" s="279"/>
      <c r="O29" s="280"/>
      <c r="P29" s="163"/>
      <c r="Q29" s="164"/>
      <c r="R29" s="164"/>
      <c r="S29" s="164"/>
      <c r="T29" s="164"/>
      <c r="U29" s="164"/>
      <c r="V29" s="165"/>
      <c r="W29" s="222"/>
      <c r="X29" s="220"/>
      <c r="Y29" s="220"/>
      <c r="Z29" s="220"/>
      <c r="AA29" s="220"/>
      <c r="AB29" s="220"/>
      <c r="AC29" s="221"/>
      <c r="AD29" s="205"/>
      <c r="AE29" s="148"/>
      <c r="AF29" s="149"/>
      <c r="AG29" s="149"/>
      <c r="AH29" s="149"/>
      <c r="AI29" s="150"/>
    </row>
    <row r="30" spans="1:35" ht="19.8" customHeight="1" x14ac:dyDescent="0.3">
      <c r="B30" s="247"/>
      <c r="C30" s="250"/>
      <c r="D30" s="184">
        <v>2</v>
      </c>
      <c r="E30" s="186" t="s">
        <v>13</v>
      </c>
      <c r="F30" s="181"/>
      <c r="G30" s="278"/>
      <c r="H30" s="279"/>
      <c r="I30" s="279"/>
      <c r="J30" s="279"/>
      <c r="K30" s="279"/>
      <c r="L30" s="279"/>
      <c r="M30" s="279"/>
      <c r="N30" s="279"/>
      <c r="O30" s="280"/>
      <c r="P30" s="163"/>
      <c r="Q30" s="164"/>
      <c r="R30" s="164"/>
      <c r="S30" s="164"/>
      <c r="T30" s="164"/>
      <c r="U30" s="164"/>
      <c r="V30" s="165"/>
      <c r="W30" s="222"/>
      <c r="X30" s="220"/>
      <c r="Y30" s="220"/>
      <c r="Z30" s="220"/>
      <c r="AA30" s="220"/>
      <c r="AB30" s="220"/>
      <c r="AC30" s="221"/>
      <c r="AD30" s="205" t="s">
        <v>243</v>
      </c>
      <c r="AE30" s="363"/>
      <c r="AF30" s="374"/>
      <c r="AG30" s="374"/>
      <c r="AH30" s="374"/>
      <c r="AI30" s="375"/>
    </row>
    <row r="31" spans="1:35" ht="14.4" customHeight="1" x14ac:dyDescent="0.3">
      <c r="B31" s="247"/>
      <c r="C31" s="250"/>
      <c r="D31" s="268"/>
      <c r="E31" s="269"/>
      <c r="F31" s="206"/>
      <c r="G31" s="217"/>
      <c r="H31" s="218"/>
      <c r="I31" s="218"/>
      <c r="J31" s="218"/>
      <c r="K31" s="218"/>
      <c r="L31" s="218"/>
      <c r="M31" s="218"/>
      <c r="N31" s="218"/>
      <c r="O31" s="219"/>
      <c r="P31" s="366"/>
      <c r="Q31" s="366"/>
      <c r="R31" s="366"/>
      <c r="S31" s="366"/>
      <c r="T31" s="366"/>
      <c r="U31" s="366"/>
      <c r="V31" s="366"/>
      <c r="W31" s="271"/>
      <c r="X31" s="272"/>
      <c r="Y31" s="272"/>
      <c r="Z31" s="272"/>
      <c r="AA31" s="272"/>
      <c r="AB31" s="272"/>
      <c r="AC31" s="273"/>
      <c r="AD31" s="260"/>
      <c r="AE31" s="376"/>
      <c r="AF31" s="374"/>
      <c r="AG31" s="374"/>
      <c r="AH31" s="374"/>
      <c r="AI31" s="375"/>
    </row>
    <row r="32" spans="1:35" ht="14.4" customHeight="1" x14ac:dyDescent="0.3">
      <c r="B32" s="247"/>
      <c r="C32" s="250"/>
      <c r="D32" s="154" t="s">
        <v>419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90" t="s">
        <v>449</v>
      </c>
      <c r="AF32" s="191"/>
      <c r="AG32" s="191"/>
      <c r="AH32" s="191"/>
      <c r="AI32" s="192"/>
    </row>
    <row r="33" spans="2:35" ht="14.4" customHeight="1" x14ac:dyDescent="0.3">
      <c r="B33" s="247"/>
      <c r="C33" s="250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90"/>
      <c r="AF33" s="191"/>
      <c r="AG33" s="191"/>
      <c r="AH33" s="191"/>
      <c r="AI33" s="192"/>
    </row>
    <row r="34" spans="2:35" ht="14.4" customHeight="1" x14ac:dyDescent="0.3">
      <c r="B34" s="247"/>
      <c r="C34" s="250"/>
      <c r="D34" s="274">
        <v>4</v>
      </c>
      <c r="E34" s="275" t="s">
        <v>319</v>
      </c>
      <c r="F34" s="269" t="s">
        <v>369</v>
      </c>
      <c r="G34" s="172" t="s">
        <v>378</v>
      </c>
      <c r="H34" s="173"/>
      <c r="I34" s="173"/>
      <c r="J34" s="173"/>
      <c r="K34" s="173"/>
      <c r="L34" s="173"/>
      <c r="M34" s="173"/>
      <c r="N34" s="173"/>
      <c r="O34" s="174"/>
      <c r="P34" s="196" t="s">
        <v>372</v>
      </c>
      <c r="Q34" s="197"/>
      <c r="R34" s="197"/>
      <c r="S34" s="197"/>
      <c r="T34" s="197"/>
      <c r="U34" s="197"/>
      <c r="V34" s="198"/>
      <c r="W34" s="262" t="s">
        <v>374</v>
      </c>
      <c r="X34" s="263"/>
      <c r="Y34" s="263"/>
      <c r="Z34" s="263"/>
      <c r="AA34" s="263"/>
      <c r="AB34" s="263"/>
      <c r="AC34" s="264"/>
      <c r="AD34" s="261" t="s">
        <v>247</v>
      </c>
      <c r="AE34" s="190"/>
      <c r="AF34" s="191"/>
      <c r="AG34" s="191"/>
      <c r="AH34" s="191"/>
      <c r="AI34" s="192"/>
    </row>
    <row r="35" spans="2:35" ht="46.2" customHeight="1" thickBot="1" x14ac:dyDescent="0.35">
      <c r="B35" s="248"/>
      <c r="C35" s="251"/>
      <c r="D35" s="185"/>
      <c r="E35" s="187"/>
      <c r="F35" s="299"/>
      <c r="G35" s="208"/>
      <c r="H35" s="209"/>
      <c r="I35" s="209"/>
      <c r="J35" s="209"/>
      <c r="K35" s="209"/>
      <c r="L35" s="209"/>
      <c r="M35" s="209"/>
      <c r="N35" s="209"/>
      <c r="O35" s="210"/>
      <c r="P35" s="166"/>
      <c r="Q35" s="167"/>
      <c r="R35" s="167"/>
      <c r="S35" s="167"/>
      <c r="T35" s="167"/>
      <c r="U35" s="167"/>
      <c r="V35" s="168"/>
      <c r="W35" s="252"/>
      <c r="X35" s="253"/>
      <c r="Y35" s="253"/>
      <c r="Z35" s="253"/>
      <c r="AA35" s="253"/>
      <c r="AB35" s="253"/>
      <c r="AC35" s="254"/>
      <c r="AD35" s="207"/>
      <c r="AE35" s="193"/>
      <c r="AF35" s="194"/>
      <c r="AG35" s="194"/>
      <c r="AH35" s="194"/>
      <c r="AI35" s="195"/>
    </row>
    <row r="36" spans="2:35" ht="7.2" customHeight="1" thickBot="1" x14ac:dyDescent="0.35"/>
    <row r="37" spans="2:35" ht="14.4" customHeight="1" x14ac:dyDescent="0.3">
      <c r="B37" s="246" t="s">
        <v>10</v>
      </c>
      <c r="C37" s="249"/>
      <c r="D37" s="257">
        <v>1</v>
      </c>
      <c r="E37" s="258" t="s">
        <v>408</v>
      </c>
      <c r="F37" s="180" t="s">
        <v>274</v>
      </c>
      <c r="G37" s="227" t="s">
        <v>370</v>
      </c>
      <c r="H37" s="228"/>
      <c r="I37" s="228"/>
      <c r="J37" s="228"/>
      <c r="K37" s="228"/>
      <c r="L37" s="228"/>
      <c r="M37" s="228"/>
      <c r="N37" s="228"/>
      <c r="O37" s="229"/>
      <c r="P37" s="160" t="s">
        <v>371</v>
      </c>
      <c r="Q37" s="161"/>
      <c r="R37" s="161"/>
      <c r="S37" s="161"/>
      <c r="T37" s="161"/>
      <c r="U37" s="161"/>
      <c r="V37" s="162"/>
      <c r="W37" s="223" t="s">
        <v>374</v>
      </c>
      <c r="X37" s="224"/>
      <c r="Y37" s="224"/>
      <c r="Z37" s="224"/>
      <c r="AA37" s="224"/>
      <c r="AB37" s="224"/>
      <c r="AC37" s="225"/>
      <c r="AD37" s="204" t="s">
        <v>248</v>
      </c>
      <c r="AE37" s="145"/>
      <c r="AF37" s="146"/>
      <c r="AG37" s="146"/>
      <c r="AH37" s="146"/>
      <c r="AI37" s="147"/>
    </row>
    <row r="38" spans="2:35" ht="14.4" customHeight="1" x14ac:dyDescent="0.3">
      <c r="B38" s="247"/>
      <c r="C38" s="250"/>
      <c r="D38" s="184"/>
      <c r="E38" s="186"/>
      <c r="F38" s="181"/>
      <c r="G38" s="278"/>
      <c r="H38" s="279"/>
      <c r="I38" s="279"/>
      <c r="J38" s="279"/>
      <c r="K38" s="279"/>
      <c r="L38" s="279"/>
      <c r="M38" s="279"/>
      <c r="N38" s="279"/>
      <c r="O38" s="280"/>
      <c r="P38" s="163"/>
      <c r="Q38" s="164"/>
      <c r="R38" s="164"/>
      <c r="S38" s="164"/>
      <c r="T38" s="164"/>
      <c r="U38" s="164"/>
      <c r="V38" s="165"/>
      <c r="W38" s="222"/>
      <c r="X38" s="220"/>
      <c r="Y38" s="220"/>
      <c r="Z38" s="220"/>
      <c r="AA38" s="220"/>
      <c r="AB38" s="220"/>
      <c r="AC38" s="221"/>
      <c r="AD38" s="205"/>
      <c r="AE38" s="148"/>
      <c r="AF38" s="149"/>
      <c r="AG38" s="149"/>
      <c r="AH38" s="149"/>
      <c r="AI38" s="150"/>
    </row>
    <row r="39" spans="2:35" ht="14.4" customHeight="1" x14ac:dyDescent="0.3">
      <c r="B39" s="247"/>
      <c r="C39" s="250"/>
      <c r="D39" s="184">
        <v>2</v>
      </c>
      <c r="E39" s="186" t="s">
        <v>409</v>
      </c>
      <c r="F39" s="181"/>
      <c r="G39" s="278"/>
      <c r="H39" s="279"/>
      <c r="I39" s="279"/>
      <c r="J39" s="279"/>
      <c r="K39" s="279"/>
      <c r="L39" s="279"/>
      <c r="M39" s="279"/>
      <c r="N39" s="279"/>
      <c r="O39" s="280"/>
      <c r="P39" s="163"/>
      <c r="Q39" s="164"/>
      <c r="R39" s="164"/>
      <c r="S39" s="164"/>
      <c r="T39" s="164"/>
      <c r="U39" s="164"/>
      <c r="V39" s="165"/>
      <c r="W39" s="222"/>
      <c r="X39" s="220"/>
      <c r="Y39" s="220"/>
      <c r="Z39" s="220"/>
      <c r="AA39" s="220"/>
      <c r="AB39" s="220"/>
      <c r="AC39" s="221"/>
      <c r="AD39" s="205" t="s">
        <v>238</v>
      </c>
      <c r="AE39" s="148"/>
      <c r="AF39" s="149"/>
      <c r="AG39" s="149"/>
      <c r="AH39" s="149"/>
      <c r="AI39" s="150"/>
    </row>
    <row r="40" spans="2:35" ht="14.4" customHeight="1" x14ac:dyDescent="0.3">
      <c r="B40" s="247"/>
      <c r="C40" s="250"/>
      <c r="D40" s="184"/>
      <c r="E40" s="186"/>
      <c r="F40" s="181"/>
      <c r="G40" s="278"/>
      <c r="H40" s="279"/>
      <c r="I40" s="279"/>
      <c r="J40" s="279"/>
      <c r="K40" s="279"/>
      <c r="L40" s="279"/>
      <c r="M40" s="279"/>
      <c r="N40" s="279"/>
      <c r="O40" s="280"/>
      <c r="P40" s="163"/>
      <c r="Q40" s="164"/>
      <c r="R40" s="164"/>
      <c r="S40" s="164"/>
      <c r="T40" s="164"/>
      <c r="U40" s="164"/>
      <c r="V40" s="165"/>
      <c r="W40" s="222"/>
      <c r="X40" s="220"/>
      <c r="Y40" s="220"/>
      <c r="Z40" s="220"/>
      <c r="AA40" s="220"/>
      <c r="AB40" s="220"/>
      <c r="AC40" s="221"/>
      <c r="AD40" s="205"/>
      <c r="AE40" s="148"/>
      <c r="AF40" s="149"/>
      <c r="AG40" s="149"/>
      <c r="AH40" s="149"/>
      <c r="AI40" s="150"/>
    </row>
    <row r="41" spans="2:35" ht="14.4" customHeight="1" x14ac:dyDescent="0.3">
      <c r="B41" s="247"/>
      <c r="C41" s="250"/>
      <c r="D41" s="184">
        <v>3</v>
      </c>
      <c r="E41" s="186" t="s">
        <v>410</v>
      </c>
      <c r="F41" s="181"/>
      <c r="G41" s="278"/>
      <c r="H41" s="279"/>
      <c r="I41" s="279"/>
      <c r="J41" s="279"/>
      <c r="K41" s="279"/>
      <c r="L41" s="279"/>
      <c r="M41" s="279"/>
      <c r="N41" s="279"/>
      <c r="O41" s="280"/>
      <c r="P41" s="163"/>
      <c r="Q41" s="164"/>
      <c r="R41" s="164"/>
      <c r="S41" s="164"/>
      <c r="T41" s="164"/>
      <c r="U41" s="164"/>
      <c r="V41" s="165"/>
      <c r="W41" s="222"/>
      <c r="X41" s="220"/>
      <c r="Y41" s="220"/>
      <c r="Z41" s="220"/>
      <c r="AA41" s="220"/>
      <c r="AB41" s="220"/>
      <c r="AC41" s="221"/>
      <c r="AD41" s="260" t="s">
        <v>249</v>
      </c>
      <c r="AE41" s="148"/>
      <c r="AF41" s="149"/>
      <c r="AG41" s="149"/>
      <c r="AH41" s="149"/>
      <c r="AI41" s="150"/>
    </row>
    <row r="42" spans="2:35" ht="14.4" customHeight="1" x14ac:dyDescent="0.3">
      <c r="B42" s="247"/>
      <c r="C42" s="250"/>
      <c r="D42" s="184"/>
      <c r="E42" s="186"/>
      <c r="F42" s="181"/>
      <c r="G42" s="278"/>
      <c r="H42" s="279"/>
      <c r="I42" s="279"/>
      <c r="J42" s="279"/>
      <c r="K42" s="279"/>
      <c r="L42" s="279"/>
      <c r="M42" s="279"/>
      <c r="N42" s="279"/>
      <c r="O42" s="280"/>
      <c r="P42" s="163"/>
      <c r="Q42" s="164"/>
      <c r="R42" s="164"/>
      <c r="S42" s="164"/>
      <c r="T42" s="164"/>
      <c r="U42" s="164"/>
      <c r="V42" s="165"/>
      <c r="W42" s="222"/>
      <c r="X42" s="220"/>
      <c r="Y42" s="220"/>
      <c r="Z42" s="220"/>
      <c r="AA42" s="220"/>
      <c r="AB42" s="220"/>
      <c r="AC42" s="221"/>
      <c r="AD42" s="261"/>
      <c r="AE42" s="148"/>
      <c r="AF42" s="149"/>
      <c r="AG42" s="149"/>
      <c r="AH42" s="149"/>
      <c r="AI42" s="150"/>
    </row>
    <row r="43" spans="2:35" ht="14.4" customHeight="1" x14ac:dyDescent="0.3">
      <c r="B43" s="247"/>
      <c r="C43" s="250"/>
      <c r="D43" s="184">
        <v>4</v>
      </c>
      <c r="E43" s="186" t="s">
        <v>411</v>
      </c>
      <c r="F43" s="181"/>
      <c r="G43" s="278"/>
      <c r="H43" s="279"/>
      <c r="I43" s="279"/>
      <c r="J43" s="279"/>
      <c r="K43" s="279"/>
      <c r="L43" s="279"/>
      <c r="M43" s="279"/>
      <c r="N43" s="279"/>
      <c r="O43" s="280"/>
      <c r="P43" s="163"/>
      <c r="Q43" s="164"/>
      <c r="R43" s="164"/>
      <c r="S43" s="164"/>
      <c r="T43" s="164"/>
      <c r="U43" s="164"/>
      <c r="V43" s="165"/>
      <c r="W43" s="222"/>
      <c r="X43" s="220"/>
      <c r="Y43" s="220"/>
      <c r="Z43" s="220"/>
      <c r="AA43" s="220"/>
      <c r="AB43" s="220"/>
      <c r="AC43" s="221"/>
      <c r="AD43" s="205" t="s">
        <v>250</v>
      </c>
      <c r="AE43" s="148"/>
      <c r="AF43" s="149"/>
      <c r="AG43" s="149"/>
      <c r="AH43" s="149"/>
      <c r="AI43" s="150"/>
    </row>
    <row r="44" spans="2:35" ht="14.4" customHeight="1" x14ac:dyDescent="0.3">
      <c r="B44" s="247"/>
      <c r="C44" s="250"/>
      <c r="D44" s="184"/>
      <c r="E44" s="186"/>
      <c r="F44" s="181"/>
      <c r="G44" s="278"/>
      <c r="H44" s="279"/>
      <c r="I44" s="279"/>
      <c r="J44" s="279"/>
      <c r="K44" s="279"/>
      <c r="L44" s="279"/>
      <c r="M44" s="279"/>
      <c r="N44" s="279"/>
      <c r="O44" s="280"/>
      <c r="P44" s="163"/>
      <c r="Q44" s="164"/>
      <c r="R44" s="164"/>
      <c r="S44" s="164"/>
      <c r="T44" s="164"/>
      <c r="U44" s="164"/>
      <c r="V44" s="165"/>
      <c r="W44" s="222"/>
      <c r="X44" s="220"/>
      <c r="Y44" s="220"/>
      <c r="Z44" s="220"/>
      <c r="AA44" s="220"/>
      <c r="AB44" s="220"/>
      <c r="AC44" s="221"/>
      <c r="AD44" s="205"/>
      <c r="AE44" s="148"/>
      <c r="AF44" s="149"/>
      <c r="AG44" s="149"/>
      <c r="AH44" s="149"/>
      <c r="AI44" s="150"/>
    </row>
    <row r="45" spans="2:35" ht="14.4" customHeight="1" x14ac:dyDescent="0.3">
      <c r="B45" s="247"/>
      <c r="C45" s="250"/>
      <c r="D45" s="184">
        <v>5</v>
      </c>
      <c r="E45" s="186" t="s">
        <v>412</v>
      </c>
      <c r="F45" s="181"/>
      <c r="G45" s="278"/>
      <c r="H45" s="279"/>
      <c r="I45" s="279"/>
      <c r="J45" s="279"/>
      <c r="K45" s="279"/>
      <c r="L45" s="279"/>
      <c r="M45" s="279"/>
      <c r="N45" s="279"/>
      <c r="O45" s="280"/>
      <c r="P45" s="163"/>
      <c r="Q45" s="164"/>
      <c r="R45" s="164"/>
      <c r="S45" s="164"/>
      <c r="T45" s="164"/>
      <c r="U45" s="164"/>
      <c r="V45" s="165"/>
      <c r="W45" s="222"/>
      <c r="X45" s="220"/>
      <c r="Y45" s="220"/>
      <c r="Z45" s="220"/>
      <c r="AA45" s="220"/>
      <c r="AB45" s="220"/>
      <c r="AC45" s="221"/>
      <c r="AD45" s="205" t="s">
        <v>251</v>
      </c>
      <c r="AE45" s="190"/>
      <c r="AF45" s="191"/>
      <c r="AG45" s="191"/>
      <c r="AH45" s="191"/>
      <c r="AI45" s="192"/>
    </row>
    <row r="46" spans="2:35" ht="15" customHeight="1" thickBot="1" x14ac:dyDescent="0.35">
      <c r="B46" s="248"/>
      <c r="C46" s="251"/>
      <c r="D46" s="185"/>
      <c r="E46" s="187"/>
      <c r="F46" s="179"/>
      <c r="G46" s="208"/>
      <c r="H46" s="209"/>
      <c r="I46" s="209"/>
      <c r="J46" s="209"/>
      <c r="K46" s="209"/>
      <c r="L46" s="209"/>
      <c r="M46" s="209"/>
      <c r="N46" s="209"/>
      <c r="O46" s="210"/>
      <c r="P46" s="201"/>
      <c r="Q46" s="202"/>
      <c r="R46" s="202"/>
      <c r="S46" s="202"/>
      <c r="T46" s="202"/>
      <c r="U46" s="202"/>
      <c r="V46" s="203"/>
      <c r="W46" s="252"/>
      <c r="X46" s="253"/>
      <c r="Y46" s="253"/>
      <c r="Z46" s="253"/>
      <c r="AA46" s="253"/>
      <c r="AB46" s="253"/>
      <c r="AC46" s="254"/>
      <c r="AD46" s="207"/>
      <c r="AE46" s="193"/>
      <c r="AF46" s="194"/>
      <c r="AG46" s="194"/>
      <c r="AH46" s="194"/>
      <c r="AI46" s="195"/>
    </row>
    <row r="47" spans="2:35" ht="8.4" customHeight="1" thickBot="1" x14ac:dyDescent="0.35"/>
    <row r="48" spans="2:35" ht="14.4" customHeight="1" x14ac:dyDescent="0.3">
      <c r="B48" s="246" t="s">
        <v>11</v>
      </c>
      <c r="C48" s="249"/>
      <c r="D48" s="257">
        <v>1</v>
      </c>
      <c r="E48" s="258" t="s">
        <v>41</v>
      </c>
      <c r="F48" s="180" t="s">
        <v>274</v>
      </c>
      <c r="G48" s="227" t="s">
        <v>377</v>
      </c>
      <c r="H48" s="228"/>
      <c r="I48" s="228"/>
      <c r="J48" s="228"/>
      <c r="K48" s="228"/>
      <c r="L48" s="228"/>
      <c r="M48" s="228"/>
      <c r="N48" s="228"/>
      <c r="O48" s="229"/>
      <c r="P48" s="160" t="s">
        <v>375</v>
      </c>
      <c r="Q48" s="161"/>
      <c r="R48" s="161"/>
      <c r="S48" s="161"/>
      <c r="T48" s="161"/>
      <c r="U48" s="161"/>
      <c r="V48" s="162"/>
      <c r="W48" s="223" t="s">
        <v>297</v>
      </c>
      <c r="X48" s="224"/>
      <c r="Y48" s="224"/>
      <c r="Z48" s="224"/>
      <c r="AA48" s="224"/>
      <c r="AB48" s="224"/>
      <c r="AC48" s="225"/>
      <c r="AD48" s="204" t="s">
        <v>252</v>
      </c>
      <c r="AE48" s="145"/>
      <c r="AF48" s="146"/>
      <c r="AG48" s="146"/>
      <c r="AH48" s="146"/>
      <c r="AI48" s="147"/>
    </row>
    <row r="49" spans="2:35" ht="26.4" customHeight="1" x14ac:dyDescent="0.3">
      <c r="B49" s="247"/>
      <c r="C49" s="250"/>
      <c r="D49" s="184"/>
      <c r="E49" s="186"/>
      <c r="F49" s="181"/>
      <c r="G49" s="278"/>
      <c r="H49" s="279"/>
      <c r="I49" s="279"/>
      <c r="J49" s="279"/>
      <c r="K49" s="279"/>
      <c r="L49" s="279"/>
      <c r="M49" s="279"/>
      <c r="N49" s="279"/>
      <c r="O49" s="280"/>
      <c r="P49" s="163"/>
      <c r="Q49" s="164"/>
      <c r="R49" s="164"/>
      <c r="S49" s="164"/>
      <c r="T49" s="164"/>
      <c r="U49" s="164"/>
      <c r="V49" s="165"/>
      <c r="W49" s="222"/>
      <c r="X49" s="220"/>
      <c r="Y49" s="220"/>
      <c r="Z49" s="220"/>
      <c r="AA49" s="220"/>
      <c r="AB49" s="220"/>
      <c r="AC49" s="221"/>
      <c r="AD49" s="205"/>
      <c r="AE49" s="148"/>
      <c r="AF49" s="149"/>
      <c r="AG49" s="149"/>
      <c r="AH49" s="149"/>
      <c r="AI49" s="150"/>
    </row>
    <row r="50" spans="2:35" ht="14.4" customHeight="1" x14ac:dyDescent="0.3">
      <c r="B50" s="247"/>
      <c r="C50" s="250"/>
      <c r="D50" s="184">
        <v>2</v>
      </c>
      <c r="E50" s="186" t="s">
        <v>413</v>
      </c>
      <c r="F50" s="181"/>
      <c r="G50" s="278"/>
      <c r="H50" s="279"/>
      <c r="I50" s="279"/>
      <c r="J50" s="279"/>
      <c r="K50" s="279"/>
      <c r="L50" s="279"/>
      <c r="M50" s="279"/>
      <c r="N50" s="279"/>
      <c r="O50" s="280"/>
      <c r="P50" s="163"/>
      <c r="Q50" s="164"/>
      <c r="R50" s="164"/>
      <c r="S50" s="164"/>
      <c r="T50" s="164"/>
      <c r="U50" s="164"/>
      <c r="V50" s="165"/>
      <c r="W50" s="222"/>
      <c r="X50" s="220"/>
      <c r="Y50" s="220"/>
      <c r="Z50" s="220"/>
      <c r="AA50" s="220"/>
      <c r="AB50" s="220"/>
      <c r="AC50" s="221"/>
      <c r="AD50" s="205" t="s">
        <v>253</v>
      </c>
      <c r="AE50" s="148"/>
      <c r="AF50" s="149"/>
      <c r="AG50" s="149"/>
      <c r="AH50" s="149"/>
      <c r="AI50" s="150"/>
    </row>
    <row r="51" spans="2:35" ht="39" customHeight="1" x14ac:dyDescent="0.3">
      <c r="B51" s="247"/>
      <c r="C51" s="250"/>
      <c r="D51" s="184"/>
      <c r="E51" s="186"/>
      <c r="F51" s="181"/>
      <c r="G51" s="278"/>
      <c r="H51" s="279"/>
      <c r="I51" s="279"/>
      <c r="J51" s="279"/>
      <c r="K51" s="279"/>
      <c r="L51" s="279"/>
      <c r="M51" s="279"/>
      <c r="N51" s="279"/>
      <c r="O51" s="280"/>
      <c r="P51" s="163"/>
      <c r="Q51" s="164"/>
      <c r="R51" s="164"/>
      <c r="S51" s="164"/>
      <c r="T51" s="164"/>
      <c r="U51" s="164"/>
      <c r="V51" s="165"/>
      <c r="W51" s="222"/>
      <c r="X51" s="220"/>
      <c r="Y51" s="220"/>
      <c r="Z51" s="220"/>
      <c r="AA51" s="220"/>
      <c r="AB51" s="220"/>
      <c r="AC51" s="221"/>
      <c r="AD51" s="205"/>
      <c r="AE51" s="148"/>
      <c r="AF51" s="149"/>
      <c r="AG51" s="149"/>
      <c r="AH51" s="149"/>
      <c r="AI51" s="150"/>
    </row>
    <row r="52" spans="2:35" ht="14.4" customHeight="1" x14ac:dyDescent="0.3">
      <c r="B52" s="247"/>
      <c r="C52" s="250"/>
      <c r="D52" s="184">
        <v>3</v>
      </c>
      <c r="E52" s="186" t="s">
        <v>42</v>
      </c>
      <c r="F52" s="181"/>
      <c r="G52" s="278"/>
      <c r="H52" s="279"/>
      <c r="I52" s="279"/>
      <c r="J52" s="279"/>
      <c r="K52" s="279"/>
      <c r="L52" s="279"/>
      <c r="M52" s="279"/>
      <c r="N52" s="279"/>
      <c r="O52" s="280"/>
      <c r="P52" s="163"/>
      <c r="Q52" s="164"/>
      <c r="R52" s="164"/>
      <c r="S52" s="164"/>
      <c r="T52" s="164"/>
      <c r="U52" s="164"/>
      <c r="V52" s="165"/>
      <c r="W52" s="222"/>
      <c r="X52" s="220"/>
      <c r="Y52" s="220"/>
      <c r="Z52" s="220"/>
      <c r="AA52" s="220"/>
      <c r="AB52" s="220"/>
      <c r="AC52" s="221"/>
      <c r="AD52" s="205" t="s">
        <v>254</v>
      </c>
      <c r="AE52" s="31"/>
      <c r="AF52" s="32"/>
      <c r="AG52" s="32"/>
      <c r="AH52" s="32"/>
      <c r="AI52" s="33"/>
    </row>
    <row r="53" spans="2:35" ht="25.8" customHeight="1" thickBot="1" x14ac:dyDescent="0.35">
      <c r="B53" s="248"/>
      <c r="C53" s="251"/>
      <c r="D53" s="185"/>
      <c r="E53" s="187"/>
      <c r="F53" s="179"/>
      <c r="G53" s="208"/>
      <c r="H53" s="209"/>
      <c r="I53" s="209"/>
      <c r="J53" s="209"/>
      <c r="K53" s="209"/>
      <c r="L53" s="209"/>
      <c r="M53" s="209"/>
      <c r="N53" s="209"/>
      <c r="O53" s="210"/>
      <c r="P53" s="166"/>
      <c r="Q53" s="167"/>
      <c r="R53" s="167"/>
      <c r="S53" s="167"/>
      <c r="T53" s="167"/>
      <c r="U53" s="167"/>
      <c r="V53" s="168"/>
      <c r="W53" s="252"/>
      <c r="X53" s="253"/>
      <c r="Y53" s="253"/>
      <c r="Z53" s="253"/>
      <c r="AA53" s="253"/>
      <c r="AB53" s="253"/>
      <c r="AC53" s="254"/>
      <c r="AD53" s="207"/>
      <c r="AE53" s="193" t="s">
        <v>166</v>
      </c>
      <c r="AF53" s="194"/>
      <c r="AG53" s="194"/>
      <c r="AH53" s="194"/>
      <c r="AI53" s="195"/>
    </row>
    <row r="54" spans="2:35" ht="7.8" customHeight="1" x14ac:dyDescent="0.3">
      <c r="B54" s="86"/>
      <c r="C54" s="87"/>
      <c r="D54" s="74"/>
      <c r="E54" s="74"/>
      <c r="F54" s="34"/>
      <c r="G54" s="69"/>
      <c r="H54" s="69"/>
      <c r="I54" s="69"/>
      <c r="J54" s="69"/>
      <c r="K54" s="69"/>
      <c r="L54" s="69"/>
      <c r="M54" s="69"/>
      <c r="N54" s="69"/>
      <c r="O54" s="69"/>
      <c r="P54" s="68"/>
      <c r="Q54" s="68"/>
      <c r="R54" s="68"/>
      <c r="S54" s="68"/>
      <c r="T54" s="68"/>
      <c r="U54" s="68"/>
      <c r="V54" s="68"/>
      <c r="W54" s="66"/>
      <c r="X54" s="66"/>
      <c r="Y54" s="66"/>
      <c r="Z54" s="66"/>
      <c r="AA54" s="66"/>
      <c r="AB54" s="66"/>
      <c r="AC54" s="66"/>
      <c r="AD54" s="66"/>
      <c r="AE54" s="88"/>
      <c r="AF54" s="88"/>
      <c r="AG54" s="88"/>
      <c r="AH54" s="88"/>
      <c r="AI54" s="88"/>
    </row>
    <row r="55" spans="2:35" ht="25.8" customHeight="1" x14ac:dyDescent="0.4">
      <c r="B55" s="345" t="s">
        <v>414</v>
      </c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</row>
    <row r="56" spans="2:35" ht="6" customHeight="1" thickBot="1" x14ac:dyDescent="0.35"/>
    <row r="57" spans="2:35" ht="14.4" customHeight="1" x14ac:dyDescent="0.3">
      <c r="B57" s="246" t="s">
        <v>12</v>
      </c>
      <c r="C57" s="249"/>
      <c r="D57" s="257">
        <v>2</v>
      </c>
      <c r="E57" s="258" t="s">
        <v>415</v>
      </c>
      <c r="F57" s="180" t="s">
        <v>274</v>
      </c>
      <c r="G57" s="227" t="s">
        <v>376</v>
      </c>
      <c r="H57" s="228"/>
      <c r="I57" s="228"/>
      <c r="J57" s="228"/>
      <c r="K57" s="228"/>
      <c r="L57" s="228"/>
      <c r="M57" s="228"/>
      <c r="N57" s="228"/>
      <c r="O57" s="229"/>
      <c r="P57" s="160" t="s">
        <v>375</v>
      </c>
      <c r="Q57" s="161"/>
      <c r="R57" s="161"/>
      <c r="S57" s="161"/>
      <c r="T57" s="161"/>
      <c r="U57" s="161"/>
      <c r="V57" s="162"/>
      <c r="W57" s="223" t="s">
        <v>297</v>
      </c>
      <c r="X57" s="224"/>
      <c r="Y57" s="224"/>
      <c r="Z57" s="224"/>
      <c r="AA57" s="224"/>
      <c r="AB57" s="224"/>
      <c r="AC57" s="225"/>
      <c r="AD57" s="204" t="s">
        <v>255</v>
      </c>
      <c r="AE57" s="145"/>
      <c r="AF57" s="146"/>
      <c r="AG57" s="146"/>
      <c r="AH57" s="146"/>
      <c r="AI57" s="147"/>
    </row>
    <row r="58" spans="2:35" ht="49.2" customHeight="1" x14ac:dyDescent="0.3">
      <c r="B58" s="247"/>
      <c r="C58" s="250"/>
      <c r="D58" s="184"/>
      <c r="E58" s="186"/>
      <c r="F58" s="181"/>
      <c r="G58" s="278"/>
      <c r="H58" s="279"/>
      <c r="I58" s="279"/>
      <c r="J58" s="279"/>
      <c r="K58" s="279"/>
      <c r="L58" s="279"/>
      <c r="M58" s="279"/>
      <c r="N58" s="279"/>
      <c r="O58" s="280"/>
      <c r="P58" s="163"/>
      <c r="Q58" s="164"/>
      <c r="R58" s="164"/>
      <c r="S58" s="164"/>
      <c r="T58" s="164"/>
      <c r="U58" s="164"/>
      <c r="V58" s="165"/>
      <c r="W58" s="222"/>
      <c r="X58" s="220"/>
      <c r="Y58" s="220"/>
      <c r="Z58" s="220"/>
      <c r="AA58" s="220"/>
      <c r="AB58" s="220"/>
      <c r="AC58" s="221"/>
      <c r="AD58" s="205"/>
      <c r="AE58" s="148"/>
      <c r="AF58" s="149"/>
      <c r="AG58" s="149"/>
      <c r="AH58" s="149"/>
      <c r="AI58" s="150"/>
    </row>
    <row r="59" spans="2:35" ht="14.4" customHeight="1" x14ac:dyDescent="0.3">
      <c r="B59" s="247"/>
      <c r="C59" s="250"/>
      <c r="D59" s="184">
        <v>3</v>
      </c>
      <c r="E59" s="186" t="s">
        <v>320</v>
      </c>
      <c r="F59" s="181"/>
      <c r="G59" s="278"/>
      <c r="H59" s="279"/>
      <c r="I59" s="279"/>
      <c r="J59" s="279"/>
      <c r="K59" s="279"/>
      <c r="L59" s="279"/>
      <c r="M59" s="279"/>
      <c r="N59" s="279"/>
      <c r="O59" s="280"/>
      <c r="P59" s="163"/>
      <c r="Q59" s="164"/>
      <c r="R59" s="164"/>
      <c r="S59" s="164"/>
      <c r="T59" s="164"/>
      <c r="U59" s="164"/>
      <c r="V59" s="165"/>
      <c r="W59" s="222"/>
      <c r="X59" s="220"/>
      <c r="Y59" s="220"/>
      <c r="Z59" s="220"/>
      <c r="AA59" s="220"/>
      <c r="AB59" s="220"/>
      <c r="AC59" s="221"/>
      <c r="AD59" s="205" t="s">
        <v>256</v>
      </c>
      <c r="AE59" s="148"/>
      <c r="AF59" s="149"/>
      <c r="AG59" s="149"/>
      <c r="AH59" s="149"/>
      <c r="AI59" s="150"/>
    </row>
    <row r="60" spans="2:35" ht="29.4" customHeight="1" x14ac:dyDescent="0.3">
      <c r="B60" s="247"/>
      <c r="C60" s="250"/>
      <c r="D60" s="184"/>
      <c r="E60" s="186"/>
      <c r="F60" s="181"/>
      <c r="G60" s="278"/>
      <c r="H60" s="279"/>
      <c r="I60" s="279"/>
      <c r="J60" s="279"/>
      <c r="K60" s="279"/>
      <c r="L60" s="279"/>
      <c r="M60" s="279"/>
      <c r="N60" s="279"/>
      <c r="O60" s="280"/>
      <c r="P60" s="163"/>
      <c r="Q60" s="164"/>
      <c r="R60" s="164"/>
      <c r="S60" s="164"/>
      <c r="T60" s="164"/>
      <c r="U60" s="164"/>
      <c r="V60" s="165"/>
      <c r="W60" s="222"/>
      <c r="X60" s="220"/>
      <c r="Y60" s="220"/>
      <c r="Z60" s="220"/>
      <c r="AA60" s="220"/>
      <c r="AB60" s="220"/>
      <c r="AC60" s="221"/>
      <c r="AD60" s="205"/>
      <c r="AE60" s="148"/>
      <c r="AF60" s="149"/>
      <c r="AG60" s="149"/>
      <c r="AH60" s="149"/>
      <c r="AI60" s="150"/>
    </row>
    <row r="61" spans="2:35" ht="27" customHeight="1" x14ac:dyDescent="0.3">
      <c r="B61" s="247"/>
      <c r="C61" s="250"/>
      <c r="D61" s="184">
        <v>4</v>
      </c>
      <c r="E61" s="186" t="s">
        <v>54</v>
      </c>
      <c r="F61" s="181"/>
      <c r="G61" s="278"/>
      <c r="H61" s="279"/>
      <c r="I61" s="279"/>
      <c r="J61" s="279"/>
      <c r="K61" s="279"/>
      <c r="L61" s="279"/>
      <c r="M61" s="279"/>
      <c r="N61" s="279"/>
      <c r="O61" s="280"/>
      <c r="P61" s="163"/>
      <c r="Q61" s="164"/>
      <c r="R61" s="164"/>
      <c r="S61" s="164"/>
      <c r="T61" s="164"/>
      <c r="U61" s="164"/>
      <c r="V61" s="165"/>
      <c r="W61" s="222"/>
      <c r="X61" s="220"/>
      <c r="Y61" s="220"/>
      <c r="Z61" s="220"/>
      <c r="AA61" s="220"/>
      <c r="AB61" s="220"/>
      <c r="AC61" s="221"/>
      <c r="AD61" s="205" t="s">
        <v>257</v>
      </c>
      <c r="AE61" s="310" t="s">
        <v>329</v>
      </c>
      <c r="AF61" s="311"/>
      <c r="AG61" s="311"/>
      <c r="AH61" s="311"/>
      <c r="AI61" s="312"/>
    </row>
    <row r="62" spans="2:35" ht="22.8" customHeight="1" thickBot="1" x14ac:dyDescent="0.35">
      <c r="B62" s="248"/>
      <c r="C62" s="251"/>
      <c r="D62" s="185"/>
      <c r="E62" s="187"/>
      <c r="F62" s="179"/>
      <c r="G62" s="208"/>
      <c r="H62" s="209"/>
      <c r="I62" s="209"/>
      <c r="J62" s="209"/>
      <c r="K62" s="209"/>
      <c r="L62" s="209"/>
      <c r="M62" s="209"/>
      <c r="N62" s="209"/>
      <c r="O62" s="210"/>
      <c r="P62" s="166"/>
      <c r="Q62" s="167"/>
      <c r="R62" s="167"/>
      <c r="S62" s="167"/>
      <c r="T62" s="167"/>
      <c r="U62" s="167"/>
      <c r="V62" s="168"/>
      <c r="W62" s="252"/>
      <c r="X62" s="253"/>
      <c r="Y62" s="253"/>
      <c r="Z62" s="253"/>
      <c r="AA62" s="253"/>
      <c r="AB62" s="253"/>
      <c r="AC62" s="254"/>
      <c r="AD62" s="207"/>
      <c r="AE62" s="313"/>
      <c r="AF62" s="314"/>
      <c r="AG62" s="314"/>
      <c r="AH62" s="314"/>
      <c r="AI62" s="315"/>
    </row>
    <row r="63" spans="2:35" ht="9" customHeight="1" thickBot="1" x14ac:dyDescent="0.35"/>
    <row r="64" spans="2:35" ht="14.4" customHeight="1" x14ac:dyDescent="0.3">
      <c r="B64" s="246" t="s">
        <v>14</v>
      </c>
      <c r="C64" s="249"/>
      <c r="D64" s="257">
        <v>1</v>
      </c>
      <c r="E64" s="258" t="s">
        <v>416</v>
      </c>
      <c r="F64" s="180" t="s">
        <v>274</v>
      </c>
      <c r="G64" s="227" t="s">
        <v>380</v>
      </c>
      <c r="H64" s="228"/>
      <c r="I64" s="228"/>
      <c r="J64" s="228"/>
      <c r="K64" s="228"/>
      <c r="L64" s="228"/>
      <c r="M64" s="228"/>
      <c r="N64" s="228"/>
      <c r="O64" s="229"/>
      <c r="P64" s="160" t="s">
        <v>379</v>
      </c>
      <c r="Q64" s="161"/>
      <c r="R64" s="161"/>
      <c r="S64" s="161"/>
      <c r="T64" s="161"/>
      <c r="U64" s="161"/>
      <c r="V64" s="162"/>
      <c r="W64" s="223" t="s">
        <v>386</v>
      </c>
      <c r="X64" s="224"/>
      <c r="Y64" s="224"/>
      <c r="Z64" s="224"/>
      <c r="AA64" s="224"/>
      <c r="AB64" s="224"/>
      <c r="AC64" s="225"/>
      <c r="AD64" s="204" t="s">
        <v>258</v>
      </c>
      <c r="AE64" s="145"/>
      <c r="AF64" s="146"/>
      <c r="AG64" s="146"/>
      <c r="AH64" s="146"/>
      <c r="AI64" s="147"/>
    </row>
    <row r="65" spans="2:35" ht="25.2" customHeight="1" x14ac:dyDescent="0.3">
      <c r="B65" s="247"/>
      <c r="C65" s="250"/>
      <c r="D65" s="184"/>
      <c r="E65" s="186"/>
      <c r="F65" s="181"/>
      <c r="G65" s="278"/>
      <c r="H65" s="279"/>
      <c r="I65" s="279"/>
      <c r="J65" s="279"/>
      <c r="K65" s="279"/>
      <c r="L65" s="279"/>
      <c r="M65" s="279"/>
      <c r="N65" s="279"/>
      <c r="O65" s="280"/>
      <c r="P65" s="163"/>
      <c r="Q65" s="164"/>
      <c r="R65" s="164"/>
      <c r="S65" s="164"/>
      <c r="T65" s="164"/>
      <c r="U65" s="164"/>
      <c r="V65" s="165"/>
      <c r="W65" s="222"/>
      <c r="X65" s="220"/>
      <c r="Y65" s="220"/>
      <c r="Z65" s="220"/>
      <c r="AA65" s="220"/>
      <c r="AB65" s="220"/>
      <c r="AC65" s="221"/>
      <c r="AD65" s="205"/>
      <c r="AE65" s="148"/>
      <c r="AF65" s="149"/>
      <c r="AG65" s="149"/>
      <c r="AH65" s="149"/>
      <c r="AI65" s="150"/>
    </row>
    <row r="66" spans="2:35" ht="14.4" customHeight="1" x14ac:dyDescent="0.3">
      <c r="B66" s="247"/>
      <c r="C66" s="250"/>
      <c r="D66" s="184">
        <v>2</v>
      </c>
      <c r="E66" s="186" t="s">
        <v>318</v>
      </c>
      <c r="F66" s="181"/>
      <c r="G66" s="278"/>
      <c r="H66" s="279"/>
      <c r="I66" s="279"/>
      <c r="J66" s="279"/>
      <c r="K66" s="279"/>
      <c r="L66" s="279"/>
      <c r="M66" s="279"/>
      <c r="N66" s="279"/>
      <c r="O66" s="280"/>
      <c r="P66" s="163"/>
      <c r="Q66" s="164"/>
      <c r="R66" s="164"/>
      <c r="S66" s="164"/>
      <c r="T66" s="164"/>
      <c r="U66" s="164"/>
      <c r="V66" s="165"/>
      <c r="W66" s="222"/>
      <c r="X66" s="220"/>
      <c r="Y66" s="220"/>
      <c r="Z66" s="220"/>
      <c r="AA66" s="220"/>
      <c r="AB66" s="220"/>
      <c r="AC66" s="221"/>
      <c r="AD66" s="205" t="s">
        <v>259</v>
      </c>
      <c r="AE66" s="148"/>
      <c r="AF66" s="149"/>
      <c r="AG66" s="149"/>
      <c r="AH66" s="149"/>
      <c r="AI66" s="150"/>
    </row>
    <row r="67" spans="2:35" ht="18" customHeight="1" x14ac:dyDescent="0.3">
      <c r="B67" s="247"/>
      <c r="C67" s="250"/>
      <c r="D67" s="184"/>
      <c r="E67" s="186"/>
      <c r="F67" s="181"/>
      <c r="G67" s="278"/>
      <c r="H67" s="279"/>
      <c r="I67" s="279"/>
      <c r="J67" s="279"/>
      <c r="K67" s="279"/>
      <c r="L67" s="279"/>
      <c r="M67" s="279"/>
      <c r="N67" s="279"/>
      <c r="O67" s="280"/>
      <c r="P67" s="163"/>
      <c r="Q67" s="164"/>
      <c r="R67" s="164"/>
      <c r="S67" s="164"/>
      <c r="T67" s="164"/>
      <c r="U67" s="164"/>
      <c r="V67" s="165"/>
      <c r="W67" s="222"/>
      <c r="X67" s="220"/>
      <c r="Y67" s="220"/>
      <c r="Z67" s="220"/>
      <c r="AA67" s="220"/>
      <c r="AB67" s="220"/>
      <c r="AC67" s="221"/>
      <c r="AD67" s="205"/>
      <c r="AE67" s="148"/>
      <c r="AF67" s="149"/>
      <c r="AG67" s="149"/>
      <c r="AH67" s="149"/>
      <c r="AI67" s="150"/>
    </row>
    <row r="68" spans="2:35" ht="14.4" customHeight="1" x14ac:dyDescent="0.3">
      <c r="B68" s="247"/>
      <c r="C68" s="250"/>
      <c r="D68" s="184">
        <v>3</v>
      </c>
      <c r="E68" s="186" t="s">
        <v>5</v>
      </c>
      <c r="F68" s="181"/>
      <c r="G68" s="278"/>
      <c r="H68" s="279"/>
      <c r="I68" s="279"/>
      <c r="J68" s="279"/>
      <c r="K68" s="279"/>
      <c r="L68" s="279"/>
      <c r="M68" s="279"/>
      <c r="N68" s="279"/>
      <c r="O68" s="280"/>
      <c r="P68" s="163"/>
      <c r="Q68" s="164"/>
      <c r="R68" s="164"/>
      <c r="S68" s="164"/>
      <c r="T68" s="164"/>
      <c r="U68" s="164"/>
      <c r="V68" s="165"/>
      <c r="W68" s="222"/>
      <c r="X68" s="220"/>
      <c r="Y68" s="220"/>
      <c r="Z68" s="220"/>
      <c r="AA68" s="220"/>
      <c r="AB68" s="220"/>
      <c r="AC68" s="221"/>
      <c r="AD68" s="260" t="s">
        <v>260</v>
      </c>
      <c r="AE68" s="148"/>
      <c r="AF68" s="149"/>
      <c r="AG68" s="149"/>
      <c r="AH68" s="149"/>
      <c r="AI68" s="150"/>
    </row>
    <row r="69" spans="2:35" ht="25.2" customHeight="1" x14ac:dyDescent="0.3">
      <c r="B69" s="247"/>
      <c r="C69" s="250"/>
      <c r="D69" s="184"/>
      <c r="E69" s="186"/>
      <c r="F69" s="181"/>
      <c r="G69" s="278"/>
      <c r="H69" s="279"/>
      <c r="I69" s="279"/>
      <c r="J69" s="279"/>
      <c r="K69" s="279"/>
      <c r="L69" s="279"/>
      <c r="M69" s="279"/>
      <c r="N69" s="279"/>
      <c r="O69" s="280"/>
      <c r="P69" s="163"/>
      <c r="Q69" s="164"/>
      <c r="R69" s="164"/>
      <c r="S69" s="164"/>
      <c r="T69" s="164"/>
      <c r="U69" s="164"/>
      <c r="V69" s="165"/>
      <c r="W69" s="222"/>
      <c r="X69" s="220"/>
      <c r="Y69" s="220"/>
      <c r="Z69" s="220"/>
      <c r="AA69" s="220"/>
      <c r="AB69" s="220"/>
      <c r="AC69" s="221"/>
      <c r="AD69" s="261"/>
      <c r="AE69" s="148"/>
      <c r="AF69" s="149"/>
      <c r="AG69" s="149"/>
      <c r="AH69" s="149"/>
      <c r="AI69" s="150"/>
    </row>
    <row r="70" spans="2:35" ht="14.4" customHeight="1" x14ac:dyDescent="0.3">
      <c r="B70" s="247"/>
      <c r="C70" s="250"/>
      <c r="D70" s="184">
        <v>4</v>
      </c>
      <c r="E70" s="186" t="s">
        <v>417</v>
      </c>
      <c r="F70" s="181"/>
      <c r="G70" s="278"/>
      <c r="H70" s="279"/>
      <c r="I70" s="279"/>
      <c r="J70" s="279"/>
      <c r="K70" s="279"/>
      <c r="L70" s="279"/>
      <c r="M70" s="279"/>
      <c r="N70" s="279"/>
      <c r="O70" s="280"/>
      <c r="P70" s="163"/>
      <c r="Q70" s="164"/>
      <c r="R70" s="164"/>
      <c r="S70" s="164"/>
      <c r="T70" s="164"/>
      <c r="U70" s="164"/>
      <c r="V70" s="165"/>
      <c r="W70" s="222"/>
      <c r="X70" s="220"/>
      <c r="Y70" s="220"/>
      <c r="Z70" s="220"/>
      <c r="AA70" s="220"/>
      <c r="AB70" s="220"/>
      <c r="AC70" s="221"/>
      <c r="AD70" s="205" t="s">
        <v>261</v>
      </c>
      <c r="AE70" s="190" t="s">
        <v>564</v>
      </c>
      <c r="AF70" s="191"/>
      <c r="AG70" s="191"/>
      <c r="AH70" s="191"/>
      <c r="AI70" s="192"/>
    </row>
    <row r="71" spans="2:35" ht="20.399999999999999" customHeight="1" x14ac:dyDescent="0.3">
      <c r="B71" s="247"/>
      <c r="C71" s="250"/>
      <c r="D71" s="184"/>
      <c r="E71" s="186"/>
      <c r="F71" s="181"/>
      <c r="G71" s="278"/>
      <c r="H71" s="279"/>
      <c r="I71" s="279"/>
      <c r="J71" s="279"/>
      <c r="K71" s="279"/>
      <c r="L71" s="279"/>
      <c r="M71" s="279"/>
      <c r="N71" s="279"/>
      <c r="O71" s="280"/>
      <c r="P71" s="163"/>
      <c r="Q71" s="164"/>
      <c r="R71" s="164"/>
      <c r="S71" s="164"/>
      <c r="T71" s="164"/>
      <c r="U71" s="164"/>
      <c r="V71" s="165"/>
      <c r="W71" s="222"/>
      <c r="X71" s="220"/>
      <c r="Y71" s="220"/>
      <c r="Z71" s="220"/>
      <c r="AA71" s="220"/>
      <c r="AB71" s="220"/>
      <c r="AC71" s="221"/>
      <c r="AD71" s="205"/>
      <c r="AE71" s="190"/>
      <c r="AF71" s="191"/>
      <c r="AG71" s="191"/>
      <c r="AH71" s="191"/>
      <c r="AI71" s="192"/>
    </row>
    <row r="72" spans="2:35" ht="23.4" customHeight="1" x14ac:dyDescent="0.3">
      <c r="B72" s="247"/>
      <c r="C72" s="250"/>
      <c r="D72" s="184">
        <v>5</v>
      </c>
      <c r="E72" s="186" t="s">
        <v>55</v>
      </c>
      <c r="F72" s="178" t="s">
        <v>381</v>
      </c>
      <c r="G72" s="172" t="s">
        <v>387</v>
      </c>
      <c r="H72" s="173"/>
      <c r="I72" s="173"/>
      <c r="J72" s="173"/>
      <c r="K72" s="173"/>
      <c r="L72" s="173"/>
      <c r="M72" s="173"/>
      <c r="N72" s="173"/>
      <c r="O72" s="174"/>
      <c r="P72" s="196" t="s">
        <v>390</v>
      </c>
      <c r="Q72" s="197"/>
      <c r="R72" s="197"/>
      <c r="S72" s="197"/>
      <c r="T72" s="197"/>
      <c r="U72" s="197"/>
      <c r="V72" s="198"/>
      <c r="W72" s="262" t="s">
        <v>385</v>
      </c>
      <c r="X72" s="263"/>
      <c r="Y72" s="263"/>
      <c r="Z72" s="263"/>
      <c r="AA72" s="263"/>
      <c r="AB72" s="263"/>
      <c r="AC72" s="264"/>
      <c r="AD72" s="205" t="s">
        <v>262</v>
      </c>
      <c r="AE72" s="190"/>
      <c r="AF72" s="191"/>
      <c r="AG72" s="191"/>
      <c r="AH72" s="191"/>
      <c r="AI72" s="192"/>
    </row>
    <row r="73" spans="2:35" ht="27.6" customHeight="1" thickBot="1" x14ac:dyDescent="0.35">
      <c r="B73" s="248"/>
      <c r="C73" s="251"/>
      <c r="D73" s="185"/>
      <c r="E73" s="187"/>
      <c r="F73" s="179"/>
      <c r="G73" s="208"/>
      <c r="H73" s="209"/>
      <c r="I73" s="209"/>
      <c r="J73" s="209"/>
      <c r="K73" s="209"/>
      <c r="L73" s="209"/>
      <c r="M73" s="209"/>
      <c r="N73" s="209"/>
      <c r="O73" s="210"/>
      <c r="P73" s="166"/>
      <c r="Q73" s="167"/>
      <c r="R73" s="167"/>
      <c r="S73" s="167"/>
      <c r="T73" s="167"/>
      <c r="U73" s="167"/>
      <c r="V73" s="168"/>
      <c r="W73" s="252"/>
      <c r="X73" s="253"/>
      <c r="Y73" s="253"/>
      <c r="Z73" s="253"/>
      <c r="AA73" s="253"/>
      <c r="AB73" s="253"/>
      <c r="AC73" s="254"/>
      <c r="AD73" s="207"/>
      <c r="AE73" s="193"/>
      <c r="AF73" s="194"/>
      <c r="AG73" s="194"/>
      <c r="AH73" s="194"/>
      <c r="AI73" s="195"/>
    </row>
    <row r="74" spans="2:35" ht="9.6" customHeight="1" thickBot="1" x14ac:dyDescent="0.35">
      <c r="B74" s="62"/>
      <c r="C74" s="63"/>
      <c r="D74" s="76"/>
      <c r="E74" s="76"/>
      <c r="F74" s="64"/>
      <c r="G74" s="70"/>
      <c r="H74" s="70"/>
      <c r="I74" s="70"/>
      <c r="J74" s="70"/>
      <c r="K74" s="70"/>
      <c r="L74" s="70"/>
      <c r="M74" s="70"/>
      <c r="N74" s="70"/>
      <c r="O74" s="70"/>
      <c r="P74" s="75"/>
      <c r="Q74" s="75"/>
      <c r="R74" s="75"/>
      <c r="S74" s="75"/>
      <c r="T74" s="75"/>
      <c r="U74" s="75"/>
      <c r="V74" s="75"/>
      <c r="W74" s="67"/>
      <c r="X74" s="67"/>
      <c r="Y74" s="67"/>
      <c r="Z74" s="67"/>
      <c r="AA74" s="67"/>
      <c r="AB74" s="67"/>
      <c r="AC74" s="67"/>
      <c r="AD74" s="67"/>
      <c r="AE74" s="72"/>
      <c r="AF74" s="72"/>
      <c r="AG74" s="72"/>
      <c r="AH74" s="72"/>
      <c r="AI74" s="72"/>
    </row>
    <row r="75" spans="2:35" ht="15" hidden="1" thickBot="1" x14ac:dyDescent="0.35"/>
    <row r="76" spans="2:35" ht="36" customHeight="1" x14ac:dyDescent="0.3">
      <c r="B76" s="246" t="s">
        <v>8</v>
      </c>
      <c r="C76" s="249"/>
      <c r="D76" s="257">
        <v>1</v>
      </c>
      <c r="E76" s="258" t="s">
        <v>30</v>
      </c>
      <c r="F76" s="180" t="s">
        <v>275</v>
      </c>
      <c r="G76" s="227" t="s">
        <v>387</v>
      </c>
      <c r="H76" s="228"/>
      <c r="I76" s="228"/>
      <c r="J76" s="228"/>
      <c r="K76" s="228"/>
      <c r="L76" s="228"/>
      <c r="M76" s="228"/>
      <c r="N76" s="228"/>
      <c r="O76" s="229"/>
      <c r="P76" s="160" t="s">
        <v>390</v>
      </c>
      <c r="Q76" s="161"/>
      <c r="R76" s="161"/>
      <c r="S76" s="161"/>
      <c r="T76" s="161"/>
      <c r="U76" s="161"/>
      <c r="V76" s="162"/>
      <c r="W76" s="223" t="s">
        <v>385</v>
      </c>
      <c r="X76" s="224"/>
      <c r="Y76" s="224"/>
      <c r="Z76" s="224"/>
      <c r="AA76" s="224"/>
      <c r="AB76" s="224"/>
      <c r="AC76" s="225"/>
      <c r="AD76" s="204" t="s">
        <v>263</v>
      </c>
      <c r="AE76" s="145"/>
      <c r="AF76" s="146"/>
      <c r="AG76" s="146"/>
      <c r="AH76" s="146"/>
      <c r="AI76" s="147"/>
    </row>
    <row r="77" spans="2:35" ht="18" customHeight="1" x14ac:dyDescent="0.3">
      <c r="B77" s="247"/>
      <c r="C77" s="250"/>
      <c r="D77" s="268"/>
      <c r="E77" s="269"/>
      <c r="F77" s="206"/>
      <c r="G77" s="217"/>
      <c r="H77" s="218"/>
      <c r="I77" s="218"/>
      <c r="J77" s="218"/>
      <c r="K77" s="218"/>
      <c r="L77" s="218"/>
      <c r="M77" s="218"/>
      <c r="N77" s="218"/>
      <c r="O77" s="219"/>
      <c r="P77" s="169"/>
      <c r="Q77" s="170"/>
      <c r="R77" s="170"/>
      <c r="S77" s="170"/>
      <c r="T77" s="170"/>
      <c r="U77" s="170"/>
      <c r="V77" s="171"/>
      <c r="W77" s="271"/>
      <c r="X77" s="272"/>
      <c r="Y77" s="272"/>
      <c r="Z77" s="272"/>
      <c r="AA77" s="272"/>
      <c r="AB77" s="272"/>
      <c r="AC77" s="273"/>
      <c r="AD77" s="260"/>
      <c r="AE77" s="148"/>
      <c r="AF77" s="149"/>
      <c r="AG77" s="149"/>
      <c r="AH77" s="149"/>
      <c r="AI77" s="150"/>
    </row>
    <row r="78" spans="2:35" ht="14.4" customHeight="1" x14ac:dyDescent="0.3">
      <c r="B78" s="247"/>
      <c r="C78" s="250"/>
      <c r="D78" s="154" t="s">
        <v>418</v>
      </c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15"/>
      <c r="AF78" s="113"/>
      <c r="AG78" s="113"/>
      <c r="AH78" s="113"/>
      <c r="AI78" s="114"/>
    </row>
    <row r="79" spans="2:35" ht="14.4" customHeight="1" x14ac:dyDescent="0.3">
      <c r="B79" s="247"/>
      <c r="C79" s="250"/>
      <c r="D79" s="156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15"/>
      <c r="AF79" s="113"/>
      <c r="AG79" s="113"/>
      <c r="AH79" s="113"/>
      <c r="AI79" s="114"/>
    </row>
    <row r="80" spans="2:35" ht="14.4" customHeight="1" x14ac:dyDescent="0.3">
      <c r="B80" s="247"/>
      <c r="C80" s="250"/>
      <c r="D80" s="274">
        <v>3</v>
      </c>
      <c r="E80" s="275" t="s">
        <v>31</v>
      </c>
      <c r="F80" s="178" t="s">
        <v>275</v>
      </c>
      <c r="G80" s="172" t="s">
        <v>388</v>
      </c>
      <c r="H80" s="173"/>
      <c r="I80" s="173"/>
      <c r="J80" s="173"/>
      <c r="K80" s="173"/>
      <c r="L80" s="173"/>
      <c r="M80" s="173"/>
      <c r="N80" s="173"/>
      <c r="O80" s="174"/>
      <c r="P80" s="326" t="s">
        <v>58</v>
      </c>
      <c r="Q80" s="199"/>
      <c r="R80" s="199"/>
      <c r="S80" s="199"/>
      <c r="T80" s="199"/>
      <c r="U80" s="199"/>
      <c r="V80" s="200"/>
      <c r="W80" s="262" t="s">
        <v>385</v>
      </c>
      <c r="X80" s="263"/>
      <c r="Y80" s="263"/>
      <c r="Z80" s="263"/>
      <c r="AA80" s="263"/>
      <c r="AB80" s="263"/>
      <c r="AC80" s="264"/>
      <c r="AD80" s="277" t="s">
        <v>265</v>
      </c>
      <c r="AE80" s="148"/>
      <c r="AF80" s="149"/>
      <c r="AG80" s="149"/>
      <c r="AH80" s="149"/>
      <c r="AI80" s="150"/>
    </row>
    <row r="81" spans="2:35" ht="19.2" customHeight="1" x14ac:dyDescent="0.3">
      <c r="B81" s="247"/>
      <c r="C81" s="250"/>
      <c r="D81" s="184"/>
      <c r="E81" s="186"/>
      <c r="F81" s="181"/>
      <c r="G81" s="278"/>
      <c r="H81" s="279"/>
      <c r="I81" s="279"/>
      <c r="J81" s="279"/>
      <c r="K81" s="279"/>
      <c r="L81" s="279"/>
      <c r="M81" s="279"/>
      <c r="N81" s="279"/>
      <c r="O81" s="280"/>
      <c r="P81" s="346"/>
      <c r="Q81" s="347"/>
      <c r="R81" s="347"/>
      <c r="S81" s="347"/>
      <c r="T81" s="347"/>
      <c r="U81" s="347"/>
      <c r="V81" s="348"/>
      <c r="W81" s="222"/>
      <c r="X81" s="220"/>
      <c r="Y81" s="220"/>
      <c r="Z81" s="220"/>
      <c r="AA81" s="220"/>
      <c r="AB81" s="220"/>
      <c r="AC81" s="221"/>
      <c r="AD81" s="261"/>
      <c r="AE81" s="148"/>
      <c r="AF81" s="149"/>
      <c r="AG81" s="149"/>
      <c r="AH81" s="149"/>
      <c r="AI81" s="150"/>
    </row>
    <row r="82" spans="2:35" ht="14.4" customHeight="1" x14ac:dyDescent="0.3">
      <c r="B82" s="247"/>
      <c r="C82" s="250"/>
      <c r="D82" s="184">
        <v>4</v>
      </c>
      <c r="E82" s="186" t="s">
        <v>407</v>
      </c>
      <c r="F82" s="181"/>
      <c r="G82" s="278"/>
      <c r="H82" s="279"/>
      <c r="I82" s="279"/>
      <c r="J82" s="279"/>
      <c r="K82" s="279"/>
      <c r="L82" s="279"/>
      <c r="M82" s="279"/>
      <c r="N82" s="279"/>
      <c r="O82" s="280"/>
      <c r="P82" s="163" t="s">
        <v>390</v>
      </c>
      <c r="Q82" s="164"/>
      <c r="R82" s="164"/>
      <c r="S82" s="164"/>
      <c r="T82" s="164"/>
      <c r="U82" s="164"/>
      <c r="V82" s="165"/>
      <c r="W82" s="222"/>
      <c r="X82" s="220"/>
      <c r="Y82" s="220"/>
      <c r="Z82" s="220"/>
      <c r="AA82" s="220"/>
      <c r="AB82" s="220"/>
      <c r="AC82" s="221"/>
      <c r="AD82" s="205" t="s">
        <v>266</v>
      </c>
      <c r="AE82" s="190" t="s">
        <v>21</v>
      </c>
      <c r="AF82" s="191"/>
      <c r="AG82" s="191"/>
      <c r="AH82" s="191"/>
      <c r="AI82" s="192"/>
    </row>
    <row r="83" spans="2:35" ht="24.6" customHeight="1" thickBot="1" x14ac:dyDescent="0.35">
      <c r="B83" s="248"/>
      <c r="C83" s="251"/>
      <c r="D83" s="185"/>
      <c r="E83" s="187"/>
      <c r="F83" s="179"/>
      <c r="G83" s="208"/>
      <c r="H83" s="209"/>
      <c r="I83" s="209"/>
      <c r="J83" s="209"/>
      <c r="K83" s="209"/>
      <c r="L83" s="209"/>
      <c r="M83" s="209"/>
      <c r="N83" s="209"/>
      <c r="O83" s="210"/>
      <c r="P83" s="166"/>
      <c r="Q83" s="167"/>
      <c r="R83" s="167"/>
      <c r="S83" s="167"/>
      <c r="T83" s="167"/>
      <c r="U83" s="167"/>
      <c r="V83" s="168"/>
      <c r="W83" s="252"/>
      <c r="X83" s="253"/>
      <c r="Y83" s="253"/>
      <c r="Z83" s="253"/>
      <c r="AA83" s="253"/>
      <c r="AB83" s="253"/>
      <c r="AC83" s="254"/>
      <c r="AD83" s="207"/>
      <c r="AE83" s="193"/>
      <c r="AF83" s="194"/>
      <c r="AG83" s="194"/>
      <c r="AH83" s="194"/>
      <c r="AI83" s="195"/>
    </row>
    <row r="84" spans="2:35" ht="15" thickBot="1" x14ac:dyDescent="0.35"/>
    <row r="85" spans="2:35" ht="14.4" customHeight="1" x14ac:dyDescent="0.3">
      <c r="B85" s="246" t="s">
        <v>15</v>
      </c>
      <c r="C85" s="249"/>
      <c r="D85" s="257">
        <v>1</v>
      </c>
      <c r="E85" s="258" t="s">
        <v>57</v>
      </c>
      <c r="F85" s="180" t="s">
        <v>275</v>
      </c>
      <c r="G85" s="227" t="s">
        <v>389</v>
      </c>
      <c r="H85" s="228"/>
      <c r="I85" s="228"/>
      <c r="J85" s="228"/>
      <c r="K85" s="228"/>
      <c r="L85" s="228"/>
      <c r="M85" s="228"/>
      <c r="N85" s="228"/>
      <c r="O85" s="229"/>
      <c r="P85" s="160" t="s">
        <v>391</v>
      </c>
      <c r="Q85" s="161"/>
      <c r="R85" s="161"/>
      <c r="S85" s="161"/>
      <c r="T85" s="161"/>
      <c r="U85" s="161"/>
      <c r="V85" s="162"/>
      <c r="W85" s="223" t="s">
        <v>385</v>
      </c>
      <c r="X85" s="224"/>
      <c r="Y85" s="224"/>
      <c r="Z85" s="224"/>
      <c r="AA85" s="224"/>
      <c r="AB85" s="224"/>
      <c r="AC85" s="225"/>
      <c r="AD85" s="204" t="s">
        <v>267</v>
      </c>
      <c r="AE85" s="145"/>
      <c r="AF85" s="146"/>
      <c r="AG85" s="146"/>
      <c r="AH85" s="146"/>
      <c r="AI85" s="147"/>
    </row>
    <row r="86" spans="2:35" ht="14.4" customHeight="1" x14ac:dyDescent="0.3">
      <c r="B86" s="247"/>
      <c r="C86" s="250"/>
      <c r="D86" s="184"/>
      <c r="E86" s="186"/>
      <c r="F86" s="181"/>
      <c r="G86" s="278"/>
      <c r="H86" s="279"/>
      <c r="I86" s="279"/>
      <c r="J86" s="279"/>
      <c r="K86" s="279"/>
      <c r="L86" s="279"/>
      <c r="M86" s="279"/>
      <c r="N86" s="279"/>
      <c r="O86" s="280"/>
      <c r="P86" s="163"/>
      <c r="Q86" s="164"/>
      <c r="R86" s="164"/>
      <c r="S86" s="164"/>
      <c r="T86" s="164"/>
      <c r="U86" s="164"/>
      <c r="V86" s="165"/>
      <c r="W86" s="222"/>
      <c r="X86" s="220"/>
      <c r="Y86" s="220"/>
      <c r="Z86" s="220"/>
      <c r="AA86" s="220"/>
      <c r="AB86" s="220"/>
      <c r="AC86" s="221"/>
      <c r="AD86" s="205"/>
      <c r="AE86" s="148"/>
      <c r="AF86" s="149"/>
      <c r="AG86" s="149"/>
      <c r="AH86" s="149"/>
      <c r="AI86" s="150"/>
    </row>
    <row r="87" spans="2:35" ht="14.4" customHeight="1" x14ac:dyDescent="0.3">
      <c r="B87" s="247"/>
      <c r="C87" s="250"/>
      <c r="D87" s="184">
        <v>2</v>
      </c>
      <c r="E87" s="186" t="s">
        <v>420</v>
      </c>
      <c r="F87" s="181"/>
      <c r="G87" s="278"/>
      <c r="H87" s="279"/>
      <c r="I87" s="279"/>
      <c r="J87" s="279"/>
      <c r="K87" s="279"/>
      <c r="L87" s="279"/>
      <c r="M87" s="279"/>
      <c r="N87" s="279"/>
      <c r="O87" s="280"/>
      <c r="P87" s="163"/>
      <c r="Q87" s="164"/>
      <c r="R87" s="164"/>
      <c r="S87" s="164"/>
      <c r="T87" s="164"/>
      <c r="U87" s="164"/>
      <c r="V87" s="165"/>
      <c r="W87" s="222"/>
      <c r="X87" s="220"/>
      <c r="Y87" s="220"/>
      <c r="Z87" s="220"/>
      <c r="AA87" s="220"/>
      <c r="AB87" s="220"/>
      <c r="AC87" s="221"/>
      <c r="AD87" s="205" t="s">
        <v>268</v>
      </c>
      <c r="AE87" s="148"/>
      <c r="AF87" s="149"/>
      <c r="AG87" s="149"/>
      <c r="AH87" s="149"/>
      <c r="AI87" s="150"/>
    </row>
    <row r="88" spans="2:35" ht="31.8" customHeight="1" x14ac:dyDescent="0.3">
      <c r="B88" s="247"/>
      <c r="C88" s="250"/>
      <c r="D88" s="184"/>
      <c r="E88" s="186"/>
      <c r="F88" s="181"/>
      <c r="G88" s="278"/>
      <c r="H88" s="279"/>
      <c r="I88" s="279"/>
      <c r="J88" s="279"/>
      <c r="K88" s="279"/>
      <c r="L88" s="279"/>
      <c r="M88" s="279"/>
      <c r="N88" s="279"/>
      <c r="O88" s="280"/>
      <c r="P88" s="163"/>
      <c r="Q88" s="164"/>
      <c r="R88" s="164"/>
      <c r="S88" s="164"/>
      <c r="T88" s="164"/>
      <c r="U88" s="164"/>
      <c r="V88" s="165"/>
      <c r="W88" s="222"/>
      <c r="X88" s="220"/>
      <c r="Y88" s="220"/>
      <c r="Z88" s="220"/>
      <c r="AA88" s="220"/>
      <c r="AB88" s="220"/>
      <c r="AC88" s="221"/>
      <c r="AD88" s="205"/>
      <c r="AE88" s="148"/>
      <c r="AF88" s="149"/>
      <c r="AG88" s="149"/>
      <c r="AH88" s="149"/>
      <c r="AI88" s="150"/>
    </row>
    <row r="89" spans="2:35" ht="40.799999999999997" customHeight="1" x14ac:dyDescent="0.3">
      <c r="B89" s="247"/>
      <c r="C89" s="250"/>
      <c r="D89" s="184">
        <v>3</v>
      </c>
      <c r="E89" s="186" t="s">
        <v>421</v>
      </c>
      <c r="F89" s="181"/>
      <c r="G89" s="278"/>
      <c r="H89" s="279"/>
      <c r="I89" s="279"/>
      <c r="J89" s="279"/>
      <c r="K89" s="279"/>
      <c r="L89" s="279"/>
      <c r="M89" s="279"/>
      <c r="N89" s="279"/>
      <c r="O89" s="280"/>
      <c r="P89" s="163"/>
      <c r="Q89" s="164"/>
      <c r="R89" s="164"/>
      <c r="S89" s="164"/>
      <c r="T89" s="164"/>
      <c r="U89" s="164"/>
      <c r="V89" s="165"/>
      <c r="W89" s="222"/>
      <c r="X89" s="220"/>
      <c r="Y89" s="220"/>
      <c r="Z89" s="220"/>
      <c r="AA89" s="220"/>
      <c r="AB89" s="220"/>
      <c r="AC89" s="221"/>
      <c r="AD89" s="260" t="s">
        <v>269</v>
      </c>
      <c r="AE89" s="148"/>
      <c r="AF89" s="149"/>
      <c r="AG89" s="149"/>
      <c r="AH89" s="149"/>
      <c r="AI89" s="150"/>
    </row>
    <row r="90" spans="2:35" ht="27" customHeight="1" x14ac:dyDescent="0.3">
      <c r="B90" s="247"/>
      <c r="C90" s="250"/>
      <c r="D90" s="184"/>
      <c r="E90" s="186"/>
      <c r="F90" s="181"/>
      <c r="G90" s="278"/>
      <c r="H90" s="279"/>
      <c r="I90" s="279"/>
      <c r="J90" s="279"/>
      <c r="K90" s="279"/>
      <c r="L90" s="279"/>
      <c r="M90" s="279"/>
      <c r="N90" s="279"/>
      <c r="O90" s="280"/>
      <c r="P90" s="163"/>
      <c r="Q90" s="164"/>
      <c r="R90" s="164"/>
      <c r="S90" s="164"/>
      <c r="T90" s="164"/>
      <c r="U90" s="164"/>
      <c r="V90" s="165"/>
      <c r="W90" s="222"/>
      <c r="X90" s="220"/>
      <c r="Y90" s="220"/>
      <c r="Z90" s="220"/>
      <c r="AA90" s="220"/>
      <c r="AB90" s="220"/>
      <c r="AC90" s="221"/>
      <c r="AD90" s="261"/>
      <c r="AE90" s="151" t="s">
        <v>565</v>
      </c>
      <c r="AF90" s="152"/>
      <c r="AG90" s="152"/>
      <c r="AH90" s="152"/>
      <c r="AI90" s="153"/>
    </row>
    <row r="91" spans="2:35" ht="14.4" customHeight="1" x14ac:dyDescent="0.3">
      <c r="B91" s="247"/>
      <c r="C91" s="250"/>
      <c r="D91" s="184">
        <v>4</v>
      </c>
      <c r="E91" s="186" t="s">
        <v>53</v>
      </c>
      <c r="F91" s="181"/>
      <c r="G91" s="278"/>
      <c r="H91" s="279"/>
      <c r="I91" s="279"/>
      <c r="J91" s="279"/>
      <c r="K91" s="279"/>
      <c r="L91" s="279"/>
      <c r="M91" s="279"/>
      <c r="N91" s="279"/>
      <c r="O91" s="280"/>
      <c r="P91" s="163"/>
      <c r="Q91" s="164"/>
      <c r="R91" s="164"/>
      <c r="S91" s="164"/>
      <c r="T91" s="164"/>
      <c r="U91" s="164"/>
      <c r="V91" s="165"/>
      <c r="W91" s="222"/>
      <c r="X91" s="220"/>
      <c r="Y91" s="220"/>
      <c r="Z91" s="220"/>
      <c r="AA91" s="220"/>
      <c r="AB91" s="220"/>
      <c r="AC91" s="221"/>
      <c r="AD91" s="205" t="s">
        <v>270</v>
      </c>
      <c r="AE91" s="151"/>
      <c r="AF91" s="152"/>
      <c r="AG91" s="152"/>
      <c r="AH91" s="152"/>
      <c r="AI91" s="153"/>
    </row>
    <row r="92" spans="2:35" ht="46.2" customHeight="1" thickBot="1" x14ac:dyDescent="0.35">
      <c r="B92" s="248"/>
      <c r="C92" s="251"/>
      <c r="D92" s="185"/>
      <c r="E92" s="187"/>
      <c r="F92" s="179"/>
      <c r="G92" s="208"/>
      <c r="H92" s="209"/>
      <c r="I92" s="209"/>
      <c r="J92" s="209"/>
      <c r="K92" s="209"/>
      <c r="L92" s="209"/>
      <c r="M92" s="209"/>
      <c r="N92" s="209"/>
      <c r="O92" s="210"/>
      <c r="P92" s="166"/>
      <c r="Q92" s="167"/>
      <c r="R92" s="167"/>
      <c r="S92" s="167"/>
      <c r="T92" s="167"/>
      <c r="U92" s="167"/>
      <c r="V92" s="168"/>
      <c r="W92" s="252"/>
      <c r="X92" s="253"/>
      <c r="Y92" s="253"/>
      <c r="Z92" s="253"/>
      <c r="AA92" s="253"/>
      <c r="AB92" s="253"/>
      <c r="AC92" s="254"/>
      <c r="AD92" s="207"/>
      <c r="AE92" s="342"/>
      <c r="AF92" s="343"/>
      <c r="AG92" s="343"/>
      <c r="AH92" s="343"/>
      <c r="AI92" s="344"/>
    </row>
    <row r="94" spans="2:35" ht="3" customHeight="1" thickBot="1" x14ac:dyDescent="0.35"/>
    <row r="95" spans="2:35" ht="14.4" customHeight="1" x14ac:dyDescent="0.3">
      <c r="B95" s="246" t="s">
        <v>16</v>
      </c>
      <c r="C95" s="249"/>
      <c r="D95" s="257">
        <v>1</v>
      </c>
      <c r="E95" s="258" t="s">
        <v>422</v>
      </c>
      <c r="F95" s="180" t="s">
        <v>275</v>
      </c>
      <c r="G95" s="227" t="s">
        <v>383</v>
      </c>
      <c r="H95" s="228"/>
      <c r="I95" s="228"/>
      <c r="J95" s="228"/>
      <c r="K95" s="228"/>
      <c r="L95" s="228"/>
      <c r="M95" s="228"/>
      <c r="N95" s="228"/>
      <c r="O95" s="229"/>
      <c r="P95" s="160" t="s">
        <v>382</v>
      </c>
      <c r="Q95" s="161"/>
      <c r="R95" s="161"/>
      <c r="S95" s="161"/>
      <c r="T95" s="161"/>
      <c r="U95" s="161"/>
      <c r="V95" s="162"/>
      <c r="W95" s="223" t="s">
        <v>384</v>
      </c>
      <c r="X95" s="224"/>
      <c r="Y95" s="224"/>
      <c r="Z95" s="224"/>
      <c r="AA95" s="224"/>
      <c r="AB95" s="224"/>
      <c r="AC95" s="225"/>
      <c r="AD95" s="204" t="s">
        <v>264</v>
      </c>
      <c r="AE95" s="145"/>
      <c r="AF95" s="146"/>
      <c r="AG95" s="146"/>
      <c r="AH95" s="146"/>
      <c r="AI95" s="147"/>
    </row>
    <row r="96" spans="2:35" ht="40.200000000000003" customHeight="1" x14ac:dyDescent="0.3">
      <c r="B96" s="247"/>
      <c r="C96" s="250"/>
      <c r="D96" s="184"/>
      <c r="E96" s="186"/>
      <c r="F96" s="181"/>
      <c r="G96" s="278"/>
      <c r="H96" s="279"/>
      <c r="I96" s="279"/>
      <c r="J96" s="279"/>
      <c r="K96" s="279"/>
      <c r="L96" s="279"/>
      <c r="M96" s="279"/>
      <c r="N96" s="279"/>
      <c r="O96" s="280"/>
      <c r="P96" s="163"/>
      <c r="Q96" s="164"/>
      <c r="R96" s="164"/>
      <c r="S96" s="164"/>
      <c r="T96" s="164"/>
      <c r="U96" s="164"/>
      <c r="V96" s="165"/>
      <c r="W96" s="222"/>
      <c r="X96" s="220"/>
      <c r="Y96" s="220"/>
      <c r="Z96" s="220"/>
      <c r="AA96" s="220"/>
      <c r="AB96" s="220"/>
      <c r="AC96" s="221"/>
      <c r="AD96" s="205"/>
      <c r="AE96" s="148"/>
      <c r="AF96" s="149"/>
      <c r="AG96" s="149"/>
      <c r="AH96" s="149"/>
      <c r="AI96" s="150"/>
    </row>
    <row r="97" spans="2:36" ht="41.4" customHeight="1" x14ac:dyDescent="0.3">
      <c r="B97" s="247"/>
      <c r="C97" s="250"/>
      <c r="D97" s="184">
        <v>2</v>
      </c>
      <c r="E97" s="186" t="s">
        <v>409</v>
      </c>
      <c r="F97" s="181"/>
      <c r="G97" s="278"/>
      <c r="H97" s="279"/>
      <c r="I97" s="279"/>
      <c r="J97" s="279"/>
      <c r="K97" s="279"/>
      <c r="L97" s="279"/>
      <c r="M97" s="279"/>
      <c r="N97" s="279"/>
      <c r="O97" s="280"/>
      <c r="P97" s="163"/>
      <c r="Q97" s="164"/>
      <c r="R97" s="164"/>
      <c r="S97" s="164"/>
      <c r="T97" s="164"/>
      <c r="U97" s="164"/>
      <c r="V97" s="165"/>
      <c r="W97" s="222"/>
      <c r="X97" s="220"/>
      <c r="Y97" s="220"/>
      <c r="Z97" s="220"/>
      <c r="AA97" s="220"/>
      <c r="AB97" s="220"/>
      <c r="AC97" s="221"/>
      <c r="AD97" s="205" t="s">
        <v>321</v>
      </c>
      <c r="AE97" s="148"/>
      <c r="AF97" s="149"/>
      <c r="AG97" s="149"/>
      <c r="AH97" s="149"/>
      <c r="AI97" s="150"/>
    </row>
    <row r="98" spans="2:36" ht="14.4" customHeight="1" x14ac:dyDescent="0.3">
      <c r="B98" s="247"/>
      <c r="C98" s="250"/>
      <c r="D98" s="184"/>
      <c r="E98" s="186"/>
      <c r="F98" s="181"/>
      <c r="G98" s="278"/>
      <c r="H98" s="279"/>
      <c r="I98" s="279"/>
      <c r="J98" s="279"/>
      <c r="K98" s="279"/>
      <c r="L98" s="279"/>
      <c r="M98" s="279"/>
      <c r="N98" s="279"/>
      <c r="O98" s="280"/>
      <c r="P98" s="163"/>
      <c r="Q98" s="164"/>
      <c r="R98" s="164"/>
      <c r="S98" s="164"/>
      <c r="T98" s="164"/>
      <c r="U98" s="164"/>
      <c r="V98" s="165"/>
      <c r="W98" s="222"/>
      <c r="X98" s="220"/>
      <c r="Y98" s="220"/>
      <c r="Z98" s="220"/>
      <c r="AA98" s="220"/>
      <c r="AB98" s="220"/>
      <c r="AC98" s="221"/>
      <c r="AD98" s="205"/>
      <c r="AE98" s="148"/>
      <c r="AF98" s="149"/>
      <c r="AG98" s="149"/>
      <c r="AH98" s="149"/>
      <c r="AI98" s="150"/>
    </row>
    <row r="99" spans="2:36" ht="14.4" customHeight="1" x14ac:dyDescent="0.3">
      <c r="B99" s="247"/>
      <c r="C99" s="250"/>
      <c r="D99" s="184">
        <v>3</v>
      </c>
      <c r="E99" s="186" t="s">
        <v>423</v>
      </c>
      <c r="F99" s="181"/>
      <c r="G99" s="278"/>
      <c r="H99" s="279"/>
      <c r="I99" s="279"/>
      <c r="J99" s="279"/>
      <c r="K99" s="279"/>
      <c r="L99" s="279"/>
      <c r="M99" s="279"/>
      <c r="N99" s="279"/>
      <c r="O99" s="280"/>
      <c r="P99" s="163"/>
      <c r="Q99" s="164"/>
      <c r="R99" s="164"/>
      <c r="S99" s="164"/>
      <c r="T99" s="164"/>
      <c r="U99" s="164"/>
      <c r="V99" s="165"/>
      <c r="W99" s="222"/>
      <c r="X99" s="220"/>
      <c r="Y99" s="220"/>
      <c r="Z99" s="220"/>
      <c r="AA99" s="220"/>
      <c r="AB99" s="220"/>
      <c r="AC99" s="221"/>
      <c r="AD99" s="205" t="s">
        <v>262</v>
      </c>
      <c r="AE99" s="31"/>
      <c r="AF99" s="32"/>
      <c r="AG99" s="32"/>
      <c r="AH99" s="32"/>
      <c r="AI99" s="33"/>
    </row>
    <row r="100" spans="2:36" ht="21.6" customHeight="1" thickBot="1" x14ac:dyDescent="0.35">
      <c r="B100" s="248"/>
      <c r="C100" s="251"/>
      <c r="D100" s="185"/>
      <c r="E100" s="187"/>
      <c r="F100" s="179"/>
      <c r="G100" s="208"/>
      <c r="H100" s="209"/>
      <c r="I100" s="209"/>
      <c r="J100" s="209"/>
      <c r="K100" s="209"/>
      <c r="L100" s="209"/>
      <c r="M100" s="209"/>
      <c r="N100" s="209"/>
      <c r="O100" s="210"/>
      <c r="P100" s="166"/>
      <c r="Q100" s="167"/>
      <c r="R100" s="167"/>
      <c r="S100" s="167"/>
      <c r="T100" s="167"/>
      <c r="U100" s="167"/>
      <c r="V100" s="168"/>
      <c r="W100" s="252"/>
      <c r="X100" s="253"/>
      <c r="Y100" s="253"/>
      <c r="Z100" s="253"/>
      <c r="AA100" s="253"/>
      <c r="AB100" s="253"/>
      <c r="AC100" s="254"/>
      <c r="AD100" s="207"/>
      <c r="AE100" s="193" t="s">
        <v>166</v>
      </c>
      <c r="AF100" s="194"/>
      <c r="AG100" s="194"/>
      <c r="AH100" s="194"/>
      <c r="AI100" s="195"/>
    </row>
    <row r="102" spans="2:36" s="1" customFormat="1" ht="11.1" customHeight="1" x14ac:dyDescent="0.3"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</row>
    <row r="103" spans="2:36" s="1" customFormat="1" ht="15" thickBot="1" x14ac:dyDescent="0.35">
      <c r="B103" s="30"/>
      <c r="C103" s="30"/>
      <c r="D103" s="30"/>
      <c r="E103" s="30"/>
      <c r="F103" s="30"/>
      <c r="G103" s="16"/>
      <c r="H103" s="16"/>
      <c r="I103" s="16"/>
      <c r="J103" s="30"/>
      <c r="K103" s="30"/>
      <c r="L103" s="30"/>
      <c r="M103" s="30"/>
      <c r="N103" s="30"/>
      <c r="O103" s="16"/>
      <c r="P103" s="16"/>
      <c r="Q103" s="30"/>
      <c r="R103" s="30"/>
      <c r="S103" s="30"/>
      <c r="T103" s="30"/>
      <c r="U103" s="30"/>
      <c r="V103" s="16"/>
      <c r="W103" s="16"/>
      <c r="X103" s="16"/>
      <c r="Y103" s="30"/>
      <c r="Z103" s="30"/>
      <c r="AA103" s="30"/>
      <c r="AB103" s="30"/>
      <c r="AC103" s="30"/>
      <c r="AD103" s="15"/>
      <c r="AE103" s="16"/>
      <c r="AF103" s="16"/>
      <c r="AG103" s="16"/>
      <c r="AH103" s="16"/>
      <c r="AI103" s="16"/>
    </row>
    <row r="104" spans="2:36" s="1" customFormat="1" ht="15" thickTop="1" x14ac:dyDescent="0.3">
      <c r="B104" s="36"/>
      <c r="C104" s="37"/>
      <c r="D104" s="37"/>
      <c r="E104" s="37"/>
      <c r="F104" s="37"/>
      <c r="G104" s="11"/>
      <c r="H104" s="11"/>
      <c r="I104" s="11"/>
      <c r="J104" s="37"/>
      <c r="K104" s="37"/>
      <c r="L104" s="37"/>
      <c r="M104" s="37"/>
      <c r="N104" s="37"/>
      <c r="O104" s="11"/>
      <c r="P104" s="11"/>
      <c r="Q104" s="37"/>
      <c r="R104" s="37"/>
      <c r="S104" s="37"/>
      <c r="T104" s="37"/>
      <c r="U104" s="37"/>
      <c r="V104" s="11"/>
      <c r="W104" s="11"/>
      <c r="X104" s="11"/>
      <c r="Y104" s="37"/>
      <c r="Z104" s="37"/>
      <c r="AA104" s="37"/>
      <c r="AB104" s="37"/>
      <c r="AC104" s="37"/>
      <c r="AD104" s="12"/>
      <c r="AE104" s="11"/>
      <c r="AF104" s="11"/>
      <c r="AG104" s="11"/>
      <c r="AH104" s="11"/>
      <c r="AI104" s="13"/>
    </row>
    <row r="105" spans="2:36" s="1" customFormat="1" ht="6" customHeight="1" x14ac:dyDescent="0.3">
      <c r="B105" s="39"/>
      <c r="C105" s="30"/>
      <c r="D105" s="30"/>
      <c r="E105" s="30"/>
      <c r="F105" s="30"/>
      <c r="G105" s="16"/>
      <c r="H105" s="16"/>
      <c r="I105" s="16"/>
      <c r="J105" s="30"/>
      <c r="K105" s="30"/>
      <c r="L105" s="30"/>
      <c r="M105" s="30"/>
      <c r="N105" s="30"/>
      <c r="O105" s="16"/>
      <c r="P105" s="16"/>
      <c r="Q105" s="30"/>
      <c r="R105" s="30"/>
      <c r="S105" s="30"/>
      <c r="T105" s="30"/>
      <c r="U105" s="30"/>
      <c r="V105" s="16"/>
      <c r="W105" s="16"/>
      <c r="X105" s="16"/>
      <c r="Y105" s="30"/>
      <c r="Z105" s="30"/>
      <c r="AA105" s="30"/>
      <c r="AB105" s="30"/>
      <c r="AC105" s="30"/>
      <c r="AD105" s="15"/>
      <c r="AE105" s="16"/>
      <c r="AF105" s="16"/>
      <c r="AG105" s="16"/>
      <c r="AH105" s="16"/>
      <c r="AI105" s="20"/>
    </row>
    <row r="106" spans="2:36" s="1" customFormat="1" hidden="1" x14ac:dyDescent="0.3">
      <c r="B106" s="39"/>
      <c r="C106" s="30"/>
      <c r="D106" s="30"/>
      <c r="E106" s="30"/>
      <c r="F106" s="30"/>
      <c r="G106" s="16"/>
      <c r="H106" s="16"/>
      <c r="I106" s="16"/>
      <c r="J106" s="30"/>
      <c r="K106" s="30"/>
      <c r="L106" s="30"/>
      <c r="M106" s="30"/>
      <c r="N106" s="30"/>
      <c r="O106" s="16"/>
      <c r="P106" s="16"/>
      <c r="Q106" s="30"/>
      <c r="R106" s="30"/>
      <c r="S106" s="30"/>
      <c r="T106" s="30"/>
      <c r="U106" s="30"/>
      <c r="V106" s="16"/>
      <c r="W106" s="16"/>
      <c r="X106" s="16"/>
      <c r="Y106" s="30"/>
      <c r="Z106" s="30"/>
      <c r="AA106" s="30"/>
      <c r="AB106" s="30"/>
      <c r="AC106" s="30"/>
      <c r="AD106" s="15"/>
      <c r="AE106" s="16"/>
      <c r="AF106" s="16"/>
      <c r="AG106" s="16"/>
      <c r="AH106" s="16"/>
      <c r="AI106" s="20"/>
    </row>
    <row r="107" spans="2:36" s="1" customFormat="1" x14ac:dyDescent="0.3">
      <c r="B107" s="14"/>
      <c r="C107" s="15"/>
      <c r="D107" s="15"/>
      <c r="E107" s="15"/>
      <c r="F107" s="15"/>
      <c r="G107" s="16"/>
      <c r="H107" s="16"/>
      <c r="I107" s="17"/>
      <c r="J107" s="17"/>
      <c r="K107" s="17"/>
      <c r="L107" s="17"/>
      <c r="M107" s="17"/>
      <c r="N107" s="18"/>
      <c r="O107" s="17"/>
      <c r="P107" s="17"/>
      <c r="Q107" s="17"/>
      <c r="R107" s="17"/>
      <c r="S107" s="17"/>
      <c r="T107" s="18"/>
      <c r="U107" s="18"/>
      <c r="V107" s="17"/>
      <c r="W107" s="17"/>
      <c r="X107" s="17"/>
      <c r="Y107" s="17"/>
      <c r="Z107" s="17"/>
      <c r="AA107" s="17"/>
      <c r="AB107" s="19"/>
      <c r="AC107" s="17"/>
      <c r="AD107" s="15"/>
      <c r="AE107" s="16"/>
      <c r="AF107" s="16"/>
      <c r="AG107" s="16"/>
      <c r="AH107" s="16"/>
      <c r="AI107" s="20"/>
    </row>
    <row r="108" spans="2:36" s="1" customFormat="1" x14ac:dyDescent="0.3">
      <c r="B108" s="21"/>
      <c r="C108" s="359" t="str">
        <f>IF(GenelBilgiler!D31&lt;&gt;"",GenelBilgiler!D31,"")</f>
        <v>HİLMİ CAN</v>
      </c>
      <c r="D108" s="359"/>
      <c r="E108" s="359"/>
      <c r="F108" s="359"/>
      <c r="G108" s="359"/>
      <c r="H108" s="359"/>
      <c r="I108" s="38"/>
      <c r="J108" s="38"/>
      <c r="K108" s="38"/>
      <c r="L108" s="359" t="str">
        <f>IF(GenelBilgiler!D30&lt;&gt;"",GenelBilgiler!D30,"")</f>
        <v/>
      </c>
      <c r="M108" s="359"/>
      <c r="N108" s="359"/>
      <c r="O108" s="359"/>
      <c r="P108" s="359"/>
      <c r="Q108" s="359"/>
      <c r="R108" s="359"/>
      <c r="S108" s="359"/>
      <c r="T108" s="359"/>
      <c r="U108" s="38"/>
      <c r="V108" s="38"/>
      <c r="W108" s="38"/>
      <c r="X108" s="38"/>
      <c r="Y108" s="22"/>
      <c r="Z108" s="362"/>
      <c r="AA108" s="362"/>
      <c r="AB108" s="362"/>
      <c r="AC108" s="362"/>
      <c r="AD108" s="359" t="str">
        <f>GenelBilgiler!D7</f>
        <v>BAYRAN KILIÇ</v>
      </c>
      <c r="AE108" s="359"/>
      <c r="AF108" s="359"/>
      <c r="AG108" s="359"/>
      <c r="AH108" s="359"/>
      <c r="AI108" s="360"/>
      <c r="AJ108" s="40"/>
    </row>
    <row r="109" spans="2:36" s="1" customFormat="1" x14ac:dyDescent="0.3">
      <c r="B109" s="23"/>
      <c r="C109" s="349" t="str">
        <f>IF(C108&lt;&gt;"","Sınıf Rehber Öğretmeni","")</f>
        <v>Sınıf Rehber Öğretmeni</v>
      </c>
      <c r="D109" s="349"/>
      <c r="E109" s="349"/>
      <c r="F109" s="349"/>
      <c r="G109" s="349"/>
      <c r="H109" s="349"/>
      <c r="I109" s="22"/>
      <c r="J109" s="22"/>
      <c r="K109" s="22"/>
      <c r="L109" s="349" t="str">
        <f>IF(L108&lt;&gt;"","Rehber Öğretmeni","")</f>
        <v/>
      </c>
      <c r="M109" s="349"/>
      <c r="N109" s="349"/>
      <c r="O109" s="349"/>
      <c r="P109" s="349"/>
      <c r="Q109" s="349"/>
      <c r="R109" s="349"/>
      <c r="S109" s="349"/>
      <c r="T109" s="349"/>
      <c r="U109" s="22"/>
      <c r="V109" s="22"/>
      <c r="W109" s="22"/>
      <c r="X109" s="22"/>
      <c r="Y109" s="71"/>
      <c r="Z109" s="349"/>
      <c r="AA109" s="349"/>
      <c r="AB109" s="349"/>
      <c r="AC109" s="349"/>
      <c r="AD109" s="349" t="s">
        <v>18</v>
      </c>
      <c r="AE109" s="349"/>
      <c r="AF109" s="349"/>
      <c r="AG109" s="349"/>
      <c r="AH109" s="349"/>
      <c r="AI109" s="361"/>
      <c r="AJ109" s="22"/>
    </row>
    <row r="110" spans="2:36" s="1" customFormat="1" ht="15" thickBot="1" x14ac:dyDescent="0.35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3"/>
      <c r="AE110" s="44"/>
      <c r="AF110" s="44"/>
      <c r="AG110" s="44"/>
      <c r="AH110" s="44"/>
      <c r="AI110" s="45"/>
    </row>
    <row r="111" spans="2:36" s="1" customFormat="1" ht="15" thickTop="1" x14ac:dyDescent="0.3"/>
    <row r="123" spans="31:35" ht="15.6" x14ac:dyDescent="0.3">
      <c r="AE123" s="84"/>
      <c r="AF123" s="84"/>
      <c r="AG123" s="84"/>
      <c r="AH123" s="84"/>
      <c r="AI123" s="84"/>
    </row>
    <row r="124" spans="31:35" ht="15.6" x14ac:dyDescent="0.3">
      <c r="AE124" s="84"/>
      <c r="AF124" s="84"/>
      <c r="AG124" s="84"/>
      <c r="AH124" s="84"/>
      <c r="AI124" s="84"/>
    </row>
  </sheetData>
  <mergeCells count="245">
    <mergeCell ref="C2:E4"/>
    <mergeCell ref="B5:E6"/>
    <mergeCell ref="F5:F7"/>
    <mergeCell ref="G5:O7"/>
    <mergeCell ref="P5:V7"/>
    <mergeCell ref="W5:AC7"/>
    <mergeCell ref="AD5:AD7"/>
    <mergeCell ref="AE5:AI7"/>
    <mergeCell ref="W9:AC16"/>
    <mergeCell ref="AE9:AI13"/>
    <mergeCell ref="AD15:AD16"/>
    <mergeCell ref="AE15:AI16"/>
    <mergeCell ref="B7:C7"/>
    <mergeCell ref="D7:E7"/>
    <mergeCell ref="B9:B16"/>
    <mergeCell ref="C9:C16"/>
    <mergeCell ref="D15:D16"/>
    <mergeCell ref="E15:E16"/>
    <mergeCell ref="F2:AF4"/>
    <mergeCell ref="AD9:AD10"/>
    <mergeCell ref="AD11:AD12"/>
    <mergeCell ref="AD13:AD14"/>
    <mergeCell ref="B18:B25"/>
    <mergeCell ref="C18:C25"/>
    <mergeCell ref="D18:D19"/>
    <mergeCell ref="E18:E19"/>
    <mergeCell ref="F18:F25"/>
    <mergeCell ref="G18:O25"/>
    <mergeCell ref="F9:F16"/>
    <mergeCell ref="G9:O16"/>
    <mergeCell ref="P9:V16"/>
    <mergeCell ref="D9:D10"/>
    <mergeCell ref="E9:E10"/>
    <mergeCell ref="D11:D12"/>
    <mergeCell ref="E11:E12"/>
    <mergeCell ref="D13:D14"/>
    <mergeCell ref="E13:E14"/>
    <mergeCell ref="AD22:AD23"/>
    <mergeCell ref="AE22:AI23"/>
    <mergeCell ref="D24:D25"/>
    <mergeCell ref="E24:E25"/>
    <mergeCell ref="P24:V25"/>
    <mergeCell ref="AD24:AD25"/>
    <mergeCell ref="AE24:AI25"/>
    <mergeCell ref="P18:V23"/>
    <mergeCell ref="W18:AC25"/>
    <mergeCell ref="AD18:AD19"/>
    <mergeCell ref="AE18:AI19"/>
    <mergeCell ref="D20:D21"/>
    <mergeCell ref="E20:E21"/>
    <mergeCell ref="AD20:AD21"/>
    <mergeCell ref="AE20:AI21"/>
    <mergeCell ref="D22:D23"/>
    <mergeCell ref="E22:E23"/>
    <mergeCell ref="AE43:AI44"/>
    <mergeCell ref="D45:D46"/>
    <mergeCell ref="P28:V30"/>
    <mergeCell ref="W28:AC31"/>
    <mergeCell ref="AD28:AD29"/>
    <mergeCell ref="AE28:AI29"/>
    <mergeCell ref="D30:D31"/>
    <mergeCell ref="E30:E31"/>
    <mergeCell ref="AD30:AD31"/>
    <mergeCell ref="AE30:AI31"/>
    <mergeCell ref="P31:V31"/>
    <mergeCell ref="D28:D29"/>
    <mergeCell ref="E28:E29"/>
    <mergeCell ref="F28:F31"/>
    <mergeCell ref="G28:O31"/>
    <mergeCell ref="G34:O35"/>
    <mergeCell ref="P34:V35"/>
    <mergeCell ref="W34:AC35"/>
    <mergeCell ref="AD34:AD35"/>
    <mergeCell ref="AD41:AD42"/>
    <mergeCell ref="AD43:AD44"/>
    <mergeCell ref="AE32:AI35"/>
    <mergeCell ref="B37:B46"/>
    <mergeCell ref="C37:C46"/>
    <mergeCell ref="D37:D38"/>
    <mergeCell ref="E37:E38"/>
    <mergeCell ref="F37:F46"/>
    <mergeCell ref="B28:B35"/>
    <mergeCell ref="C28:C35"/>
    <mergeCell ref="D34:D35"/>
    <mergeCell ref="E34:E35"/>
    <mergeCell ref="F34:F35"/>
    <mergeCell ref="E41:E42"/>
    <mergeCell ref="D43:D44"/>
    <mergeCell ref="E43:E44"/>
    <mergeCell ref="D32:AD33"/>
    <mergeCell ref="E52:E53"/>
    <mergeCell ref="AD52:AD53"/>
    <mergeCell ref="AD45:AD46"/>
    <mergeCell ref="AE45:AI46"/>
    <mergeCell ref="P46:V46"/>
    <mergeCell ref="B48:B53"/>
    <mergeCell ref="C48:C53"/>
    <mergeCell ref="D48:D49"/>
    <mergeCell ref="E48:E49"/>
    <mergeCell ref="F48:F53"/>
    <mergeCell ref="G48:O53"/>
    <mergeCell ref="P48:V53"/>
    <mergeCell ref="E45:E46"/>
    <mergeCell ref="P37:V45"/>
    <mergeCell ref="W37:AC46"/>
    <mergeCell ref="AD37:AD38"/>
    <mergeCell ref="AE37:AI38"/>
    <mergeCell ref="D39:D40"/>
    <mergeCell ref="E39:E40"/>
    <mergeCell ref="AD39:AD40"/>
    <mergeCell ref="AE39:AI40"/>
    <mergeCell ref="D41:D42"/>
    <mergeCell ref="G37:O46"/>
    <mergeCell ref="AE41:AI42"/>
    <mergeCell ref="AD57:AD58"/>
    <mergeCell ref="AE57:AI58"/>
    <mergeCell ref="D59:D60"/>
    <mergeCell ref="E59:E60"/>
    <mergeCell ref="AD59:AD60"/>
    <mergeCell ref="AE59:AI60"/>
    <mergeCell ref="AE53:AI53"/>
    <mergeCell ref="B55:AI55"/>
    <mergeCell ref="B57:B62"/>
    <mergeCell ref="C57:C62"/>
    <mergeCell ref="D57:D58"/>
    <mergeCell ref="E57:E58"/>
    <mergeCell ref="F57:F62"/>
    <mergeCell ref="G57:O62"/>
    <mergeCell ref="P57:V62"/>
    <mergeCell ref="W57:AC62"/>
    <mergeCell ref="W48:AC53"/>
    <mergeCell ref="AD48:AD49"/>
    <mergeCell ref="AE48:AI49"/>
    <mergeCell ref="D50:D51"/>
    <mergeCell ref="E50:E51"/>
    <mergeCell ref="AD50:AD51"/>
    <mergeCell ref="AE50:AI51"/>
    <mergeCell ref="D52:D53"/>
    <mergeCell ref="D61:D62"/>
    <mergeCell ref="E61:E62"/>
    <mergeCell ref="AD61:AD62"/>
    <mergeCell ref="AE61:AI62"/>
    <mergeCell ref="D64:D65"/>
    <mergeCell ref="E64:E65"/>
    <mergeCell ref="AD68:AD69"/>
    <mergeCell ref="AE68:AI68"/>
    <mergeCell ref="AE69:AI69"/>
    <mergeCell ref="P64:V71"/>
    <mergeCell ref="AD70:AD71"/>
    <mergeCell ref="F64:F71"/>
    <mergeCell ref="G64:O71"/>
    <mergeCell ref="AD64:AD65"/>
    <mergeCell ref="AE64:AI65"/>
    <mergeCell ref="AD76:AD77"/>
    <mergeCell ref="AE76:AI77"/>
    <mergeCell ref="AD66:AD67"/>
    <mergeCell ref="AE66:AI67"/>
    <mergeCell ref="D68:D69"/>
    <mergeCell ref="E68:E69"/>
    <mergeCell ref="G72:O73"/>
    <mergeCell ref="F72:F73"/>
    <mergeCell ref="AE70:AI73"/>
    <mergeCell ref="B76:B83"/>
    <mergeCell ref="C76:C83"/>
    <mergeCell ref="D76:D77"/>
    <mergeCell ref="E76:E77"/>
    <mergeCell ref="F76:F77"/>
    <mergeCell ref="G76:O77"/>
    <mergeCell ref="P76:V77"/>
    <mergeCell ref="W76:AC77"/>
    <mergeCell ref="B64:B73"/>
    <mergeCell ref="C64:C73"/>
    <mergeCell ref="W72:AC73"/>
    <mergeCell ref="D66:D67"/>
    <mergeCell ref="E66:E67"/>
    <mergeCell ref="D70:D71"/>
    <mergeCell ref="E70:E71"/>
    <mergeCell ref="W80:AC83"/>
    <mergeCell ref="D72:D73"/>
    <mergeCell ref="E72:E73"/>
    <mergeCell ref="D78:AD79"/>
    <mergeCell ref="AD72:AD73"/>
    <mergeCell ref="W64:AC71"/>
    <mergeCell ref="D82:D83"/>
    <mergeCell ref="E82:E83"/>
    <mergeCell ref="P82:V83"/>
    <mergeCell ref="AD80:AD81"/>
    <mergeCell ref="D91:D92"/>
    <mergeCell ref="E91:E92"/>
    <mergeCell ref="AD91:AD92"/>
    <mergeCell ref="P85:V92"/>
    <mergeCell ref="G85:O92"/>
    <mergeCell ref="G80:O83"/>
    <mergeCell ref="AD85:AD86"/>
    <mergeCell ref="AE85:AI86"/>
    <mergeCell ref="D87:D88"/>
    <mergeCell ref="E87:E88"/>
    <mergeCell ref="D89:D90"/>
    <mergeCell ref="W85:AC92"/>
    <mergeCell ref="AE90:AI92"/>
    <mergeCell ref="AE80:AI81"/>
    <mergeCell ref="AD82:AD83"/>
    <mergeCell ref="AE82:AI83"/>
    <mergeCell ref="AE95:AI96"/>
    <mergeCell ref="D97:D98"/>
    <mergeCell ref="B95:B100"/>
    <mergeCell ref="C95:C100"/>
    <mergeCell ref="D95:D96"/>
    <mergeCell ref="E95:E96"/>
    <mergeCell ref="F95:F100"/>
    <mergeCell ref="AD87:AD88"/>
    <mergeCell ref="AE87:AI88"/>
    <mergeCell ref="B85:B92"/>
    <mergeCell ref="C85:C92"/>
    <mergeCell ref="E97:E98"/>
    <mergeCell ref="AD97:AD98"/>
    <mergeCell ref="AE97:AI98"/>
    <mergeCell ref="D99:D100"/>
    <mergeCell ref="E99:E100"/>
    <mergeCell ref="AD99:AD100"/>
    <mergeCell ref="AE100:AI100"/>
    <mergeCell ref="C109:H109"/>
    <mergeCell ref="L109:T109"/>
    <mergeCell ref="Z109:AC109"/>
    <mergeCell ref="D85:D86"/>
    <mergeCell ref="E85:E86"/>
    <mergeCell ref="F85:F92"/>
    <mergeCell ref="E89:E90"/>
    <mergeCell ref="P72:V73"/>
    <mergeCell ref="AD109:AI109"/>
    <mergeCell ref="C108:H108"/>
    <mergeCell ref="L108:T108"/>
    <mergeCell ref="Z108:AC108"/>
    <mergeCell ref="AD108:AI108"/>
    <mergeCell ref="G95:O100"/>
    <mergeCell ref="AD89:AD90"/>
    <mergeCell ref="AE89:AI89"/>
    <mergeCell ref="B102:AI102"/>
    <mergeCell ref="P95:V100"/>
    <mergeCell ref="W95:AC100"/>
    <mergeCell ref="AD95:AD96"/>
    <mergeCell ref="D80:D81"/>
    <mergeCell ref="E80:E81"/>
    <mergeCell ref="F80:F83"/>
    <mergeCell ref="P80:V81"/>
  </mergeCells>
  <pageMargins left="0.59055118110236227" right="0.39370078740157483" top="0.39370078740157483" bottom="0.39370078740157483" header="0" footer="0"/>
  <pageSetup paperSize="9" scale="99" orientation="landscape" horizontalDpi="300" verticalDpi="0" r:id="rId1"/>
  <rowBreaks count="1" manualBreakCount="1">
    <brk id="26" min="1" max="34" man="1"/>
  </rowBreaks>
  <colBreaks count="1" manualBreakCount="1">
    <brk id="35" max="10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2"/>
  <sheetViews>
    <sheetView workbookViewId="0">
      <selection activeCell="AS16" sqref="AS16"/>
    </sheetView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</cols>
  <sheetData>
    <row r="1" spans="1:43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9. SINIFLAR MATEMATİK DERSİ ÜNİTELENDİRİLMİŞ YILLIK DERS PLANI"</f>
        <v>2021 – 2022 EĞİTİM ÖĞRETİM YILI
BOYABAT ANADOLU İMAM HATİP LİSESİ
9. SINIFLAR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4.4" customHeight="1" x14ac:dyDescent="0.3">
      <c r="B9" s="246" t="s">
        <v>6</v>
      </c>
      <c r="C9" s="249"/>
      <c r="D9" s="281">
        <v>1</v>
      </c>
      <c r="E9" s="281" t="s">
        <v>403</v>
      </c>
      <c r="F9" s="259">
        <f>GenelBilgiler!T8</f>
        <v>6</v>
      </c>
      <c r="G9" s="61"/>
      <c r="H9" s="227"/>
      <c r="I9" s="228"/>
      <c r="J9" s="228"/>
      <c r="K9" s="228"/>
      <c r="L9" s="228"/>
      <c r="M9" s="228"/>
      <c r="N9" s="228"/>
      <c r="O9" s="228"/>
      <c r="P9" s="229"/>
      <c r="Q9" s="160"/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326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14.4" customHeight="1" x14ac:dyDescent="0.3">
      <c r="B10" s="247"/>
      <c r="C10" s="250"/>
      <c r="D10" s="275"/>
      <c r="E10" s="275"/>
      <c r="F10" s="188"/>
      <c r="G10" s="60"/>
      <c r="H10" s="217"/>
      <c r="I10" s="218"/>
      <c r="J10" s="218"/>
      <c r="K10" s="218"/>
      <c r="L10" s="218"/>
      <c r="M10" s="218"/>
      <c r="N10" s="218"/>
      <c r="O10" s="218"/>
      <c r="P10" s="219"/>
      <c r="Q10" s="377"/>
      <c r="R10" s="377"/>
      <c r="S10" s="377"/>
      <c r="T10" s="377"/>
      <c r="U10" s="377"/>
      <c r="V10" s="377"/>
      <c r="W10" s="377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14.4" customHeight="1" x14ac:dyDescent="0.3">
      <c r="B11" s="247"/>
      <c r="C11" s="250"/>
      <c r="D11" s="269">
        <v>2</v>
      </c>
      <c r="E11" s="269" t="s">
        <v>404</v>
      </c>
      <c r="F11" s="188">
        <f>GenelBilgiler!T8</f>
        <v>6</v>
      </c>
      <c r="G11" s="57"/>
      <c r="H11" s="172"/>
      <c r="I11" s="173"/>
      <c r="J11" s="173"/>
      <c r="K11" s="173"/>
      <c r="L11" s="173"/>
      <c r="M11" s="173"/>
      <c r="N11" s="173"/>
      <c r="O11" s="173"/>
      <c r="P11" s="174"/>
      <c r="Q11" s="196"/>
      <c r="R11" s="197"/>
      <c r="S11" s="197"/>
      <c r="T11" s="197"/>
      <c r="U11" s="197"/>
      <c r="V11" s="197"/>
      <c r="W11" s="198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14.4" customHeight="1" x14ac:dyDescent="0.3">
      <c r="B12" s="247"/>
      <c r="C12" s="250"/>
      <c r="D12" s="275"/>
      <c r="E12" s="275"/>
      <c r="F12" s="188"/>
      <c r="G12" s="60"/>
      <c r="H12" s="217"/>
      <c r="I12" s="218"/>
      <c r="J12" s="218"/>
      <c r="K12" s="218"/>
      <c r="L12" s="218"/>
      <c r="M12" s="218"/>
      <c r="N12" s="218"/>
      <c r="O12" s="218"/>
      <c r="P12" s="219"/>
      <c r="Q12" s="377"/>
      <c r="R12" s="377"/>
      <c r="S12" s="377"/>
      <c r="T12" s="377"/>
      <c r="U12" s="377"/>
      <c r="V12" s="377"/>
      <c r="W12" s="377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48"/>
      <c r="AN12" s="149"/>
      <c r="AO12" s="149"/>
      <c r="AP12" s="149"/>
      <c r="AQ12" s="150"/>
    </row>
    <row r="13" spans="1:43" ht="14.4" customHeight="1" x14ac:dyDescent="0.3">
      <c r="B13" s="247"/>
      <c r="C13" s="250"/>
      <c r="D13" s="269">
        <v>3</v>
      </c>
      <c r="E13" s="269" t="s">
        <v>405</v>
      </c>
      <c r="F13" s="188">
        <f>GenelBilgiler!T8</f>
        <v>6</v>
      </c>
      <c r="G13" s="58"/>
      <c r="H13" s="278"/>
      <c r="I13" s="279"/>
      <c r="J13" s="279"/>
      <c r="K13" s="279"/>
      <c r="L13" s="279"/>
      <c r="M13" s="279"/>
      <c r="N13" s="279"/>
      <c r="O13" s="279"/>
      <c r="P13" s="280"/>
      <c r="Q13" s="163"/>
      <c r="R13" s="164"/>
      <c r="S13" s="164"/>
      <c r="T13" s="164"/>
      <c r="U13" s="164"/>
      <c r="V13" s="164"/>
      <c r="W13" s="165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48"/>
      <c r="AN13" s="149"/>
      <c r="AO13" s="149"/>
      <c r="AP13" s="149"/>
      <c r="AQ13" s="150"/>
    </row>
    <row r="14" spans="1:43" ht="14.4" customHeight="1" x14ac:dyDescent="0.3">
      <c r="B14" s="247"/>
      <c r="C14" s="250"/>
      <c r="D14" s="275"/>
      <c r="E14" s="275"/>
      <c r="F14" s="188"/>
      <c r="G14" s="60"/>
      <c r="H14" s="217"/>
      <c r="I14" s="218"/>
      <c r="J14" s="218"/>
      <c r="K14" s="218"/>
      <c r="L14" s="218"/>
      <c r="M14" s="218"/>
      <c r="N14" s="218"/>
      <c r="O14" s="218"/>
      <c r="P14" s="219"/>
      <c r="Q14" s="366"/>
      <c r="R14" s="366"/>
      <c r="S14" s="366"/>
      <c r="T14" s="366"/>
      <c r="U14" s="366"/>
      <c r="V14" s="366"/>
      <c r="W14" s="366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48"/>
      <c r="AN14" s="149"/>
      <c r="AO14" s="149"/>
      <c r="AP14" s="149"/>
      <c r="AQ14" s="150"/>
    </row>
    <row r="15" spans="1:43" ht="14.4" customHeight="1" x14ac:dyDescent="0.3">
      <c r="B15" s="247"/>
      <c r="C15" s="250"/>
      <c r="D15" s="184">
        <v>4</v>
      </c>
      <c r="E15" s="186" t="s">
        <v>406</v>
      </c>
      <c r="F15" s="188">
        <f>GenelBilgiler!T8</f>
        <v>6</v>
      </c>
      <c r="G15" s="58"/>
      <c r="H15" s="172"/>
      <c r="I15" s="173"/>
      <c r="J15" s="173"/>
      <c r="K15" s="173"/>
      <c r="L15" s="173"/>
      <c r="M15" s="173"/>
      <c r="N15" s="173"/>
      <c r="O15" s="173"/>
      <c r="P15" s="174"/>
      <c r="Q15" s="326"/>
      <c r="R15" s="199"/>
      <c r="S15" s="199"/>
      <c r="T15" s="199"/>
      <c r="U15" s="199"/>
      <c r="V15" s="199"/>
      <c r="W15" s="200"/>
      <c r="X15" s="222"/>
      <c r="Y15" s="220"/>
      <c r="Z15" s="220"/>
      <c r="AA15" s="220"/>
      <c r="AB15" s="220"/>
      <c r="AC15" s="220"/>
      <c r="AD15" s="221"/>
      <c r="AE15" s="222"/>
      <c r="AF15" s="220"/>
      <c r="AG15" s="220"/>
      <c r="AH15" s="220"/>
      <c r="AI15" s="220"/>
      <c r="AJ15" s="220"/>
      <c r="AK15" s="221"/>
      <c r="AL15" s="205" t="s">
        <v>240</v>
      </c>
      <c r="AM15" s="190"/>
      <c r="AN15" s="191"/>
      <c r="AO15" s="191"/>
      <c r="AP15" s="191"/>
      <c r="AQ15" s="192"/>
    </row>
    <row r="16" spans="1:43" ht="15" customHeight="1" thickBot="1" x14ac:dyDescent="0.35">
      <c r="B16" s="248"/>
      <c r="C16" s="251"/>
      <c r="D16" s="185"/>
      <c r="E16" s="187"/>
      <c r="F16" s="189"/>
      <c r="G16" s="59"/>
      <c r="H16" s="208"/>
      <c r="I16" s="209"/>
      <c r="J16" s="209"/>
      <c r="K16" s="209"/>
      <c r="L16" s="209"/>
      <c r="M16" s="209"/>
      <c r="N16" s="209"/>
      <c r="O16" s="209"/>
      <c r="P16" s="210"/>
      <c r="Q16" s="201"/>
      <c r="R16" s="202"/>
      <c r="S16" s="202"/>
      <c r="T16" s="202"/>
      <c r="U16" s="202"/>
      <c r="V16" s="202"/>
      <c r="W16" s="203"/>
      <c r="X16" s="252"/>
      <c r="Y16" s="253"/>
      <c r="Z16" s="253"/>
      <c r="AA16" s="253"/>
      <c r="AB16" s="253"/>
      <c r="AC16" s="253"/>
      <c r="AD16" s="254"/>
      <c r="AE16" s="252"/>
      <c r="AF16" s="253"/>
      <c r="AG16" s="253"/>
      <c r="AH16" s="253"/>
      <c r="AI16" s="253"/>
      <c r="AJ16" s="253"/>
      <c r="AK16" s="254"/>
      <c r="AL16" s="207"/>
      <c r="AM16" s="193"/>
      <c r="AN16" s="194"/>
      <c r="AO16" s="194"/>
      <c r="AP16" s="194"/>
      <c r="AQ16" s="195"/>
    </row>
    <row r="17" spans="1:43" ht="15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14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f>GenelBilgiler!T8</f>
        <v>6</v>
      </c>
      <c r="G18" s="61"/>
      <c r="H18" s="227"/>
      <c r="I18" s="228"/>
      <c r="J18" s="228"/>
      <c r="K18" s="228"/>
      <c r="L18" s="228"/>
      <c r="M18" s="228"/>
      <c r="N18" s="228"/>
      <c r="O18" s="228"/>
      <c r="P18" s="229"/>
      <c r="Q18" s="160"/>
      <c r="R18" s="161"/>
      <c r="S18" s="161"/>
      <c r="T18" s="161"/>
      <c r="U18" s="161"/>
      <c r="V18" s="161"/>
      <c r="W18" s="162"/>
      <c r="X18" s="223" t="s">
        <v>324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14.4" customHeight="1" x14ac:dyDescent="0.3">
      <c r="B19" s="247"/>
      <c r="C19" s="250"/>
      <c r="D19" s="184"/>
      <c r="E19" s="186"/>
      <c r="F19" s="188"/>
      <c r="G19" s="60"/>
      <c r="H19" s="217"/>
      <c r="I19" s="218"/>
      <c r="J19" s="218"/>
      <c r="K19" s="218"/>
      <c r="L19" s="218"/>
      <c r="M19" s="218"/>
      <c r="N19" s="218"/>
      <c r="O19" s="218"/>
      <c r="P19" s="219"/>
      <c r="Q19" s="366"/>
      <c r="R19" s="366"/>
      <c r="S19" s="366"/>
      <c r="T19" s="366"/>
      <c r="U19" s="366"/>
      <c r="V19" s="366"/>
      <c r="W19" s="366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14.4" customHeight="1" x14ac:dyDescent="0.3">
      <c r="B20" s="247"/>
      <c r="C20" s="250"/>
      <c r="D20" s="184">
        <v>2</v>
      </c>
      <c r="E20" s="186" t="s">
        <v>52</v>
      </c>
      <c r="F20" s="188">
        <f>GenelBilgiler!T8</f>
        <v>6</v>
      </c>
      <c r="G20" s="57"/>
      <c r="H20" s="172"/>
      <c r="I20" s="173"/>
      <c r="J20" s="173"/>
      <c r="K20" s="173"/>
      <c r="L20" s="173"/>
      <c r="M20" s="173"/>
      <c r="N20" s="173"/>
      <c r="O20" s="173"/>
      <c r="P20" s="174"/>
      <c r="Q20" s="196"/>
      <c r="R20" s="197"/>
      <c r="S20" s="197"/>
      <c r="T20" s="197"/>
      <c r="U20" s="197"/>
      <c r="V20" s="197"/>
      <c r="W20" s="198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14.4" customHeight="1" x14ac:dyDescent="0.3">
      <c r="B21" s="247"/>
      <c r="C21" s="250"/>
      <c r="D21" s="184"/>
      <c r="E21" s="186"/>
      <c r="F21" s="188"/>
      <c r="G21" s="60"/>
      <c r="H21" s="217"/>
      <c r="I21" s="218"/>
      <c r="J21" s="218"/>
      <c r="K21" s="218"/>
      <c r="L21" s="218"/>
      <c r="M21" s="218"/>
      <c r="N21" s="218"/>
      <c r="O21" s="218"/>
      <c r="P21" s="219"/>
      <c r="Q21" s="377"/>
      <c r="R21" s="377"/>
      <c r="S21" s="377"/>
      <c r="T21" s="377"/>
      <c r="U21" s="377"/>
      <c r="V21" s="377"/>
      <c r="W21" s="377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14.4" customHeight="1" x14ac:dyDescent="0.3">
      <c r="B22" s="247"/>
      <c r="C22" s="250"/>
      <c r="D22" s="184">
        <v>3</v>
      </c>
      <c r="E22" s="186" t="s">
        <v>31</v>
      </c>
      <c r="F22" s="188">
        <f>GenelBilgiler!T8</f>
        <v>6</v>
      </c>
      <c r="G22" s="57"/>
      <c r="H22" s="172"/>
      <c r="I22" s="173"/>
      <c r="J22" s="173"/>
      <c r="K22" s="173"/>
      <c r="L22" s="173"/>
      <c r="M22" s="173"/>
      <c r="N22" s="173"/>
      <c r="O22" s="173"/>
      <c r="P22" s="174"/>
      <c r="Q22" s="196"/>
      <c r="R22" s="197"/>
      <c r="S22" s="197"/>
      <c r="T22" s="197"/>
      <c r="U22" s="197"/>
      <c r="V22" s="197"/>
      <c r="W22" s="198"/>
      <c r="X22" s="222"/>
      <c r="Y22" s="220"/>
      <c r="Z22" s="220"/>
      <c r="AA22" s="220"/>
      <c r="AB22" s="220"/>
      <c r="AC22" s="220"/>
      <c r="AD22" s="221"/>
      <c r="AE22" s="222"/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14.4" customHeight="1" x14ac:dyDescent="0.3">
      <c r="B23" s="247"/>
      <c r="C23" s="250"/>
      <c r="D23" s="184"/>
      <c r="E23" s="186"/>
      <c r="F23" s="188"/>
      <c r="G23" s="60"/>
      <c r="H23" s="217"/>
      <c r="I23" s="218"/>
      <c r="J23" s="218"/>
      <c r="K23" s="218"/>
      <c r="L23" s="218"/>
      <c r="M23" s="218"/>
      <c r="N23" s="218"/>
      <c r="O23" s="218"/>
      <c r="P23" s="219"/>
      <c r="Q23" s="377"/>
      <c r="R23" s="377"/>
      <c r="S23" s="377"/>
      <c r="T23" s="377"/>
      <c r="U23" s="377"/>
      <c r="V23" s="377"/>
      <c r="W23" s="377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4.4" customHeight="1" x14ac:dyDescent="0.3">
      <c r="B24" s="247"/>
      <c r="C24" s="250"/>
      <c r="D24" s="184">
        <v>4</v>
      </c>
      <c r="E24" s="186" t="s">
        <v>407</v>
      </c>
      <c r="F24" s="188">
        <f>GenelBilgiler!T8</f>
        <v>6</v>
      </c>
      <c r="G24" s="58"/>
      <c r="H24" s="172"/>
      <c r="I24" s="173"/>
      <c r="J24" s="173"/>
      <c r="K24" s="173"/>
      <c r="L24" s="173"/>
      <c r="M24" s="173"/>
      <c r="N24" s="173"/>
      <c r="O24" s="173"/>
      <c r="P24" s="174"/>
      <c r="Q24" s="326"/>
      <c r="R24" s="199"/>
      <c r="S24" s="199"/>
      <c r="T24" s="199"/>
      <c r="U24" s="199"/>
      <c r="V24" s="199"/>
      <c r="W24" s="200"/>
      <c r="X24" s="222"/>
      <c r="Y24" s="220"/>
      <c r="Z24" s="220"/>
      <c r="AA24" s="220"/>
      <c r="AB24" s="220"/>
      <c r="AC24" s="220"/>
      <c r="AD24" s="221"/>
      <c r="AE24" s="222"/>
      <c r="AF24" s="220"/>
      <c r="AG24" s="220"/>
      <c r="AH24" s="220"/>
      <c r="AI24" s="220"/>
      <c r="AJ24" s="220"/>
      <c r="AK24" s="221"/>
      <c r="AL24" s="205" t="s">
        <v>246</v>
      </c>
      <c r="AM24" s="190"/>
      <c r="AN24" s="191"/>
      <c r="AO24" s="191"/>
      <c r="AP24" s="191"/>
      <c r="AQ24" s="192"/>
    </row>
    <row r="25" spans="1:43" ht="15" customHeight="1" thickBot="1" x14ac:dyDescent="0.35">
      <c r="B25" s="248"/>
      <c r="C25" s="251"/>
      <c r="D25" s="185"/>
      <c r="E25" s="187"/>
      <c r="F25" s="189"/>
      <c r="G25" s="59"/>
      <c r="H25" s="208"/>
      <c r="I25" s="209"/>
      <c r="J25" s="209"/>
      <c r="K25" s="209"/>
      <c r="L25" s="209"/>
      <c r="M25" s="209"/>
      <c r="N25" s="209"/>
      <c r="O25" s="209"/>
      <c r="P25" s="210"/>
      <c r="Q25" s="201"/>
      <c r="R25" s="202"/>
      <c r="S25" s="202"/>
      <c r="T25" s="202"/>
      <c r="U25" s="202"/>
      <c r="V25" s="202"/>
      <c r="W25" s="203"/>
      <c r="X25" s="252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4"/>
      <c r="AL25" s="207"/>
      <c r="AM25" s="193"/>
      <c r="AN25" s="194"/>
      <c r="AO25" s="194"/>
      <c r="AP25" s="194"/>
      <c r="AQ25" s="195"/>
    </row>
    <row r="26" spans="1:43" ht="15" thickBot="1" x14ac:dyDescent="0.35"/>
    <row r="27" spans="1:43" ht="14.4" customHeight="1" x14ac:dyDescent="0.3">
      <c r="B27" s="246" t="s">
        <v>9</v>
      </c>
      <c r="C27" s="249"/>
      <c r="D27" s="257">
        <v>1</v>
      </c>
      <c r="E27" s="258" t="s">
        <v>40</v>
      </c>
      <c r="F27" s="259">
        <f>GenelBilgiler!T8</f>
        <v>6</v>
      </c>
      <c r="G27" s="61"/>
      <c r="H27" s="227"/>
      <c r="I27" s="228"/>
      <c r="J27" s="228"/>
      <c r="K27" s="228"/>
      <c r="L27" s="228"/>
      <c r="M27" s="228"/>
      <c r="N27" s="228"/>
      <c r="O27" s="228"/>
      <c r="P27" s="229"/>
      <c r="Q27" s="160"/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14.4" customHeight="1" x14ac:dyDescent="0.3">
      <c r="B28" s="247"/>
      <c r="C28" s="250"/>
      <c r="D28" s="184"/>
      <c r="E28" s="186"/>
      <c r="F28" s="188"/>
      <c r="G28" s="60"/>
      <c r="H28" s="217"/>
      <c r="I28" s="218"/>
      <c r="J28" s="218"/>
      <c r="K28" s="218"/>
      <c r="L28" s="218"/>
      <c r="M28" s="218"/>
      <c r="N28" s="218"/>
      <c r="O28" s="218"/>
      <c r="P28" s="219"/>
      <c r="Q28" s="366"/>
      <c r="R28" s="366"/>
      <c r="S28" s="366"/>
      <c r="T28" s="366"/>
      <c r="U28" s="366"/>
      <c r="V28" s="366"/>
      <c r="W28" s="366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4.4" customHeight="1" x14ac:dyDescent="0.3">
      <c r="B29" s="247"/>
      <c r="C29" s="250"/>
      <c r="D29" s="184">
        <v>2</v>
      </c>
      <c r="E29" s="186" t="s">
        <v>13</v>
      </c>
      <c r="F29" s="188">
        <f>GenelBilgiler!T8</f>
        <v>6</v>
      </c>
      <c r="G29" s="57"/>
      <c r="H29" s="172"/>
      <c r="I29" s="173"/>
      <c r="J29" s="173"/>
      <c r="K29" s="173"/>
      <c r="L29" s="173"/>
      <c r="M29" s="173"/>
      <c r="N29" s="173"/>
      <c r="O29" s="173"/>
      <c r="P29" s="174"/>
      <c r="Q29" s="196"/>
      <c r="R29" s="197"/>
      <c r="S29" s="197"/>
      <c r="T29" s="197"/>
      <c r="U29" s="197"/>
      <c r="V29" s="197"/>
      <c r="W29" s="198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48"/>
      <c r="AN29" s="149"/>
      <c r="AO29" s="149"/>
      <c r="AP29" s="149"/>
      <c r="AQ29" s="150"/>
    </row>
    <row r="30" spans="1:43" ht="14.4" customHeight="1" x14ac:dyDescent="0.3">
      <c r="B30" s="247"/>
      <c r="C30" s="250"/>
      <c r="D30" s="268"/>
      <c r="E30" s="269"/>
      <c r="F30" s="270"/>
      <c r="G30" s="58"/>
      <c r="H30" s="217"/>
      <c r="I30" s="218"/>
      <c r="J30" s="218"/>
      <c r="K30" s="218"/>
      <c r="L30" s="218"/>
      <c r="M30" s="218"/>
      <c r="N30" s="218"/>
      <c r="O30" s="218"/>
      <c r="P30" s="219"/>
      <c r="Q30" s="366"/>
      <c r="R30" s="366"/>
      <c r="S30" s="366"/>
      <c r="T30" s="366"/>
      <c r="U30" s="366"/>
      <c r="V30" s="366"/>
      <c r="W30" s="366"/>
      <c r="X30" s="271"/>
      <c r="Y30" s="272"/>
      <c r="Z30" s="272"/>
      <c r="AA30" s="272"/>
      <c r="AB30" s="272"/>
      <c r="AC30" s="272"/>
      <c r="AD30" s="273"/>
      <c r="AE30" s="222"/>
      <c r="AF30" s="220"/>
      <c r="AG30" s="220"/>
      <c r="AH30" s="220"/>
      <c r="AI30" s="220"/>
      <c r="AJ30" s="220"/>
      <c r="AK30" s="221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378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379"/>
    </row>
    <row r="33" spans="2:43" ht="14.4" customHeight="1" x14ac:dyDescent="0.3">
      <c r="B33" s="247"/>
      <c r="C33" s="250"/>
      <c r="D33" s="274">
        <v>4</v>
      </c>
      <c r="E33" s="275" t="s">
        <v>319</v>
      </c>
      <c r="F33" s="276">
        <f>GenelBilgiler!T8</f>
        <v>6</v>
      </c>
      <c r="G33" s="58"/>
      <c r="H33" s="172"/>
      <c r="I33" s="173"/>
      <c r="J33" s="173"/>
      <c r="K33" s="173"/>
      <c r="L33" s="173"/>
      <c r="M33" s="173"/>
      <c r="N33" s="173"/>
      <c r="O33" s="173"/>
      <c r="P33" s="174"/>
      <c r="Q33" s="346"/>
      <c r="R33" s="347"/>
      <c r="S33" s="347"/>
      <c r="T33" s="347"/>
      <c r="U33" s="347"/>
      <c r="V33" s="347"/>
      <c r="W33" s="348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/>
      <c r="AN33" s="191"/>
      <c r="AO33" s="191"/>
      <c r="AP33" s="191"/>
      <c r="AQ33" s="192"/>
    </row>
    <row r="34" spans="2:43" ht="15" customHeight="1" thickBot="1" x14ac:dyDescent="0.35">
      <c r="B34" s="248"/>
      <c r="C34" s="251"/>
      <c r="D34" s="185"/>
      <c r="E34" s="187"/>
      <c r="F34" s="189"/>
      <c r="G34" s="59"/>
      <c r="H34" s="208"/>
      <c r="I34" s="209"/>
      <c r="J34" s="209"/>
      <c r="K34" s="209"/>
      <c r="L34" s="209"/>
      <c r="M34" s="209"/>
      <c r="N34" s="209"/>
      <c r="O34" s="209"/>
      <c r="P34" s="210"/>
      <c r="Q34" s="201"/>
      <c r="R34" s="202"/>
      <c r="S34" s="202"/>
      <c r="T34" s="202"/>
      <c r="U34" s="202"/>
      <c r="V34" s="202"/>
      <c r="W34" s="203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15" thickBot="1" x14ac:dyDescent="0.35"/>
    <row r="36" spans="2:43" ht="14.4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f>GenelBilgiler!T8</f>
        <v>6</v>
      </c>
      <c r="G36" s="61"/>
      <c r="H36" s="227"/>
      <c r="I36" s="228"/>
      <c r="J36" s="228"/>
      <c r="K36" s="228"/>
      <c r="L36" s="228"/>
      <c r="M36" s="228"/>
      <c r="N36" s="228"/>
      <c r="O36" s="228"/>
      <c r="P36" s="229"/>
      <c r="Q36" s="160"/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14.4" customHeight="1" x14ac:dyDescent="0.3">
      <c r="B37" s="247"/>
      <c r="C37" s="250"/>
      <c r="D37" s="184"/>
      <c r="E37" s="186"/>
      <c r="F37" s="188"/>
      <c r="G37" s="60"/>
      <c r="H37" s="217"/>
      <c r="I37" s="218"/>
      <c r="J37" s="218"/>
      <c r="K37" s="218"/>
      <c r="L37" s="218"/>
      <c r="M37" s="218"/>
      <c r="N37" s="218"/>
      <c r="O37" s="218"/>
      <c r="P37" s="219"/>
      <c r="Q37" s="366"/>
      <c r="R37" s="366"/>
      <c r="S37" s="366"/>
      <c r="T37" s="366"/>
      <c r="U37" s="366"/>
      <c r="V37" s="366"/>
      <c r="W37" s="366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14.4" customHeight="1" x14ac:dyDescent="0.3">
      <c r="B38" s="247"/>
      <c r="C38" s="250"/>
      <c r="D38" s="184">
        <v>2</v>
      </c>
      <c r="E38" s="186" t="s">
        <v>409</v>
      </c>
      <c r="F38" s="188">
        <f>GenelBilgiler!T8</f>
        <v>6</v>
      </c>
      <c r="G38" s="57"/>
      <c r="H38" s="172"/>
      <c r="I38" s="173"/>
      <c r="J38" s="173"/>
      <c r="K38" s="173"/>
      <c r="L38" s="173"/>
      <c r="M38" s="173"/>
      <c r="N38" s="173"/>
      <c r="O38" s="173"/>
      <c r="P38" s="174"/>
      <c r="Q38" s="196"/>
      <c r="R38" s="197"/>
      <c r="S38" s="197"/>
      <c r="T38" s="197"/>
      <c r="U38" s="197"/>
      <c r="V38" s="197"/>
      <c r="W38" s="198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14.4" customHeight="1" x14ac:dyDescent="0.3">
      <c r="B39" s="247"/>
      <c r="C39" s="250"/>
      <c r="D39" s="184"/>
      <c r="E39" s="186"/>
      <c r="F39" s="188"/>
      <c r="G39" s="60"/>
      <c r="H39" s="217"/>
      <c r="I39" s="218"/>
      <c r="J39" s="218"/>
      <c r="K39" s="218"/>
      <c r="L39" s="218"/>
      <c r="M39" s="218"/>
      <c r="N39" s="218"/>
      <c r="O39" s="218"/>
      <c r="P39" s="219"/>
      <c r="Q39" s="377"/>
      <c r="R39" s="377"/>
      <c r="S39" s="377"/>
      <c r="T39" s="377"/>
      <c r="U39" s="377"/>
      <c r="V39" s="377"/>
      <c r="W39" s="377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f>GenelBilgiler!T8</f>
        <v>6</v>
      </c>
      <c r="G40" s="57"/>
      <c r="H40" s="172"/>
      <c r="I40" s="173"/>
      <c r="J40" s="173"/>
      <c r="K40" s="173"/>
      <c r="L40" s="173"/>
      <c r="M40" s="173"/>
      <c r="N40" s="173"/>
      <c r="O40" s="173"/>
      <c r="P40" s="174"/>
      <c r="Q40" s="196"/>
      <c r="R40" s="197"/>
      <c r="S40" s="197"/>
      <c r="T40" s="197"/>
      <c r="U40" s="197"/>
      <c r="V40" s="197"/>
      <c r="W40" s="198"/>
      <c r="X40" s="222"/>
      <c r="Y40" s="220"/>
      <c r="Z40" s="220"/>
      <c r="AA40" s="220"/>
      <c r="AB40" s="220"/>
      <c r="AC40" s="220"/>
      <c r="AD40" s="221"/>
      <c r="AE40" s="222"/>
      <c r="AF40" s="220"/>
      <c r="AG40" s="220"/>
      <c r="AH40" s="220"/>
      <c r="AI40" s="220"/>
      <c r="AJ40" s="220"/>
      <c r="AK40" s="221"/>
      <c r="AL40" s="260" t="s">
        <v>249</v>
      </c>
      <c r="AM40" s="148"/>
      <c r="AN40" s="149"/>
      <c r="AO40" s="149"/>
      <c r="AP40" s="149"/>
      <c r="AQ40" s="150"/>
    </row>
    <row r="41" spans="2:43" ht="14.4" customHeight="1" x14ac:dyDescent="0.3">
      <c r="B41" s="247"/>
      <c r="C41" s="250"/>
      <c r="D41" s="184"/>
      <c r="E41" s="186"/>
      <c r="F41" s="188"/>
      <c r="G41" s="60"/>
      <c r="H41" s="217"/>
      <c r="I41" s="218"/>
      <c r="J41" s="218"/>
      <c r="K41" s="218"/>
      <c r="L41" s="218"/>
      <c r="M41" s="218"/>
      <c r="N41" s="218"/>
      <c r="O41" s="218"/>
      <c r="P41" s="219"/>
      <c r="Q41" s="377"/>
      <c r="R41" s="377"/>
      <c r="S41" s="377"/>
      <c r="T41" s="377"/>
      <c r="U41" s="377"/>
      <c r="V41" s="377"/>
      <c r="W41" s="377"/>
      <c r="X41" s="222"/>
      <c r="Y41" s="220"/>
      <c r="Z41" s="220"/>
      <c r="AA41" s="220"/>
      <c r="AB41" s="220"/>
      <c r="AC41" s="220"/>
      <c r="AD41" s="221"/>
      <c r="AE41" s="222"/>
      <c r="AF41" s="220"/>
      <c r="AG41" s="220"/>
      <c r="AH41" s="220"/>
      <c r="AI41" s="220"/>
      <c r="AJ41" s="220"/>
      <c r="AK41" s="221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f>GenelBilgiler!T8</f>
        <v>6</v>
      </c>
      <c r="G42" s="57"/>
      <c r="H42" s="172"/>
      <c r="I42" s="173"/>
      <c r="J42" s="173"/>
      <c r="K42" s="173"/>
      <c r="L42" s="173"/>
      <c r="M42" s="173"/>
      <c r="N42" s="173"/>
      <c r="O42" s="173"/>
      <c r="P42" s="174"/>
      <c r="Q42" s="196"/>
      <c r="R42" s="197"/>
      <c r="S42" s="197"/>
      <c r="T42" s="197"/>
      <c r="U42" s="197"/>
      <c r="V42" s="197"/>
      <c r="W42" s="198"/>
      <c r="X42" s="222"/>
      <c r="Y42" s="220"/>
      <c r="Z42" s="220"/>
      <c r="AA42" s="220"/>
      <c r="AB42" s="220"/>
      <c r="AC42" s="220"/>
      <c r="AD42" s="221"/>
      <c r="AE42" s="222"/>
      <c r="AF42" s="220"/>
      <c r="AG42" s="220"/>
      <c r="AH42" s="220"/>
      <c r="AI42" s="220"/>
      <c r="AJ42" s="220"/>
      <c r="AK42" s="221"/>
      <c r="AL42" s="205" t="s">
        <v>250</v>
      </c>
      <c r="AM42" s="148"/>
      <c r="AN42" s="149"/>
      <c r="AO42" s="149"/>
      <c r="AP42" s="149"/>
      <c r="AQ42" s="150"/>
    </row>
    <row r="43" spans="2:43" ht="14.4" customHeight="1" x14ac:dyDescent="0.3">
      <c r="B43" s="247"/>
      <c r="C43" s="250"/>
      <c r="D43" s="184"/>
      <c r="E43" s="186"/>
      <c r="F43" s="188"/>
      <c r="G43" s="60"/>
      <c r="H43" s="217"/>
      <c r="I43" s="218"/>
      <c r="J43" s="218"/>
      <c r="K43" s="218"/>
      <c r="L43" s="218"/>
      <c r="M43" s="218"/>
      <c r="N43" s="218"/>
      <c r="O43" s="218"/>
      <c r="P43" s="219"/>
      <c r="Q43" s="377"/>
      <c r="R43" s="377"/>
      <c r="S43" s="377"/>
      <c r="T43" s="377"/>
      <c r="U43" s="377"/>
      <c r="V43" s="377"/>
      <c r="W43" s="377"/>
      <c r="X43" s="222"/>
      <c r="Y43" s="220"/>
      <c r="Z43" s="220"/>
      <c r="AA43" s="220"/>
      <c r="AB43" s="220"/>
      <c r="AC43" s="220"/>
      <c r="AD43" s="221"/>
      <c r="AE43" s="222"/>
      <c r="AF43" s="220"/>
      <c r="AG43" s="220"/>
      <c r="AH43" s="220"/>
      <c r="AI43" s="220"/>
      <c r="AJ43" s="220"/>
      <c r="AK43" s="221"/>
      <c r="AL43" s="205"/>
      <c r="AM43" s="148"/>
      <c r="AN43" s="149"/>
      <c r="AO43" s="149"/>
      <c r="AP43" s="149"/>
      <c r="AQ43" s="150"/>
    </row>
    <row r="44" spans="2:43" ht="14.4" customHeight="1" x14ac:dyDescent="0.3">
      <c r="B44" s="247"/>
      <c r="C44" s="250"/>
      <c r="D44" s="184">
        <v>5</v>
      </c>
      <c r="E44" s="186" t="s">
        <v>412</v>
      </c>
      <c r="F44" s="188">
        <f>GenelBilgiler!T8</f>
        <v>6</v>
      </c>
      <c r="G44" s="58"/>
      <c r="H44" s="172"/>
      <c r="I44" s="173"/>
      <c r="J44" s="173"/>
      <c r="K44" s="173"/>
      <c r="L44" s="173"/>
      <c r="M44" s="173"/>
      <c r="N44" s="173"/>
      <c r="O44" s="173"/>
      <c r="P44" s="174"/>
      <c r="Q44" s="326"/>
      <c r="R44" s="199"/>
      <c r="S44" s="199"/>
      <c r="T44" s="199"/>
      <c r="U44" s="199"/>
      <c r="V44" s="199"/>
      <c r="W44" s="200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15" customHeight="1" thickBot="1" x14ac:dyDescent="0.35">
      <c r="B45" s="248"/>
      <c r="C45" s="251"/>
      <c r="D45" s="185"/>
      <c r="E45" s="187"/>
      <c r="F45" s="189"/>
      <c r="G45" s="59"/>
      <c r="H45" s="208"/>
      <c r="I45" s="209"/>
      <c r="J45" s="209"/>
      <c r="K45" s="209"/>
      <c r="L45" s="209"/>
      <c r="M45" s="209"/>
      <c r="N45" s="209"/>
      <c r="O45" s="209"/>
      <c r="P45" s="210"/>
      <c r="Q45" s="201"/>
      <c r="R45" s="202"/>
      <c r="S45" s="202"/>
      <c r="T45" s="202"/>
      <c r="U45" s="202"/>
      <c r="V45" s="202"/>
      <c r="W45" s="203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14.4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f>GenelBilgiler!T8</f>
        <v>6</v>
      </c>
      <c r="G47" s="61"/>
      <c r="H47" s="227"/>
      <c r="I47" s="228"/>
      <c r="J47" s="228"/>
      <c r="K47" s="228"/>
      <c r="L47" s="228"/>
      <c r="M47" s="228"/>
      <c r="N47" s="228"/>
      <c r="O47" s="228"/>
      <c r="P47" s="229"/>
      <c r="Q47" s="160"/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14.4" customHeight="1" x14ac:dyDescent="0.3">
      <c r="B48" s="247"/>
      <c r="C48" s="250"/>
      <c r="D48" s="184"/>
      <c r="E48" s="186"/>
      <c r="F48" s="188"/>
      <c r="G48" s="60"/>
      <c r="H48" s="217"/>
      <c r="I48" s="218"/>
      <c r="J48" s="218"/>
      <c r="K48" s="218"/>
      <c r="L48" s="218"/>
      <c r="M48" s="218"/>
      <c r="N48" s="218"/>
      <c r="O48" s="218"/>
      <c r="P48" s="219"/>
      <c r="Q48" s="366"/>
      <c r="R48" s="366"/>
      <c r="S48" s="366"/>
      <c r="T48" s="366"/>
      <c r="U48" s="366"/>
      <c r="V48" s="366"/>
      <c r="W48" s="366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14.4" customHeight="1" x14ac:dyDescent="0.3">
      <c r="B49" s="247"/>
      <c r="C49" s="250"/>
      <c r="D49" s="184">
        <v>2</v>
      </c>
      <c r="E49" s="186" t="s">
        <v>413</v>
      </c>
      <c r="F49" s="188">
        <f>GenelBilgiler!T8</f>
        <v>6</v>
      </c>
      <c r="G49" s="57"/>
      <c r="H49" s="172"/>
      <c r="I49" s="173"/>
      <c r="J49" s="173"/>
      <c r="K49" s="173"/>
      <c r="L49" s="173"/>
      <c r="M49" s="173"/>
      <c r="N49" s="173"/>
      <c r="O49" s="173"/>
      <c r="P49" s="174"/>
      <c r="Q49" s="196"/>
      <c r="R49" s="197"/>
      <c r="S49" s="197"/>
      <c r="T49" s="197"/>
      <c r="U49" s="197"/>
      <c r="V49" s="197"/>
      <c r="W49" s="198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14.4" customHeight="1" x14ac:dyDescent="0.3">
      <c r="B50" s="247"/>
      <c r="C50" s="250"/>
      <c r="D50" s="184"/>
      <c r="E50" s="186"/>
      <c r="F50" s="188"/>
      <c r="G50" s="60"/>
      <c r="H50" s="217"/>
      <c r="I50" s="218"/>
      <c r="J50" s="218"/>
      <c r="K50" s="218"/>
      <c r="L50" s="218"/>
      <c r="M50" s="218"/>
      <c r="N50" s="218"/>
      <c r="O50" s="218"/>
      <c r="P50" s="219"/>
      <c r="Q50" s="377"/>
      <c r="R50" s="377"/>
      <c r="S50" s="377"/>
      <c r="T50" s="377"/>
      <c r="U50" s="377"/>
      <c r="V50" s="377"/>
      <c r="W50" s="377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14.4" customHeight="1" x14ac:dyDescent="0.3">
      <c r="B51" s="247"/>
      <c r="C51" s="250"/>
      <c r="D51" s="184">
        <v>3</v>
      </c>
      <c r="E51" s="186" t="s">
        <v>42</v>
      </c>
      <c r="F51" s="188">
        <f>GenelBilgiler!T8</f>
        <v>6</v>
      </c>
      <c r="G51" s="58"/>
      <c r="H51" s="172"/>
      <c r="I51" s="173"/>
      <c r="J51" s="173"/>
      <c r="K51" s="173"/>
      <c r="L51" s="173"/>
      <c r="M51" s="173"/>
      <c r="N51" s="173"/>
      <c r="O51" s="173"/>
      <c r="P51" s="174"/>
      <c r="Q51" s="326"/>
      <c r="R51" s="199"/>
      <c r="S51" s="199"/>
      <c r="T51" s="199"/>
      <c r="U51" s="199"/>
      <c r="V51" s="199"/>
      <c r="W51" s="200"/>
      <c r="X51" s="222"/>
      <c r="Y51" s="220"/>
      <c r="Z51" s="220"/>
      <c r="AA51" s="220"/>
      <c r="AB51" s="220"/>
      <c r="AC51" s="220"/>
      <c r="AD51" s="221"/>
      <c r="AE51" s="222"/>
      <c r="AF51" s="220"/>
      <c r="AG51" s="220"/>
      <c r="AH51" s="220"/>
      <c r="AI51" s="220"/>
      <c r="AJ51" s="220"/>
      <c r="AK51" s="221"/>
      <c r="AL51" s="205" t="s">
        <v>254</v>
      </c>
      <c r="AM51" s="190"/>
      <c r="AN51" s="191"/>
      <c r="AO51" s="191"/>
      <c r="AP51" s="191"/>
      <c r="AQ51" s="192"/>
    </row>
    <row r="52" spans="2:43" ht="15" customHeight="1" thickBot="1" x14ac:dyDescent="0.35">
      <c r="B52" s="248"/>
      <c r="C52" s="251"/>
      <c r="D52" s="185"/>
      <c r="E52" s="187"/>
      <c r="F52" s="189"/>
      <c r="G52" s="59"/>
      <c r="H52" s="208"/>
      <c r="I52" s="209"/>
      <c r="J52" s="209"/>
      <c r="K52" s="209"/>
      <c r="L52" s="209"/>
      <c r="M52" s="209"/>
      <c r="N52" s="209"/>
      <c r="O52" s="209"/>
      <c r="P52" s="210"/>
      <c r="Q52" s="201"/>
      <c r="R52" s="202"/>
      <c r="S52" s="202"/>
      <c r="T52" s="202"/>
      <c r="U52" s="202"/>
      <c r="V52" s="202"/>
      <c r="W52" s="203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193"/>
      <c r="AN52" s="194"/>
      <c r="AO52" s="194"/>
      <c r="AP52" s="194"/>
      <c r="AQ52" s="195"/>
    </row>
    <row r="53" spans="2:43" ht="32.4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15" thickBot="1" x14ac:dyDescent="0.35"/>
    <row r="55" spans="2:43" ht="14.4" customHeight="1" x14ac:dyDescent="0.3">
      <c r="B55" s="246" t="s">
        <v>12</v>
      </c>
      <c r="C55" s="249"/>
      <c r="D55" s="257">
        <v>2</v>
      </c>
      <c r="E55" s="258" t="s">
        <v>415</v>
      </c>
      <c r="F55" s="259">
        <f>GenelBilgiler!T8</f>
        <v>6</v>
      </c>
      <c r="G55" s="61"/>
      <c r="H55" s="227"/>
      <c r="I55" s="228"/>
      <c r="J55" s="228"/>
      <c r="K55" s="228"/>
      <c r="L55" s="228"/>
      <c r="M55" s="228"/>
      <c r="N55" s="228"/>
      <c r="O55" s="228"/>
      <c r="P55" s="229"/>
      <c r="Q55" s="160"/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14.4" customHeight="1" x14ac:dyDescent="0.3">
      <c r="B56" s="247"/>
      <c r="C56" s="250"/>
      <c r="D56" s="184"/>
      <c r="E56" s="186"/>
      <c r="F56" s="188"/>
      <c r="G56" s="60"/>
      <c r="H56" s="217"/>
      <c r="I56" s="218"/>
      <c r="J56" s="218"/>
      <c r="K56" s="218"/>
      <c r="L56" s="218"/>
      <c r="M56" s="218"/>
      <c r="N56" s="218"/>
      <c r="O56" s="218"/>
      <c r="P56" s="219"/>
      <c r="Q56" s="366"/>
      <c r="R56" s="366"/>
      <c r="S56" s="366"/>
      <c r="T56" s="366"/>
      <c r="U56" s="366"/>
      <c r="V56" s="366"/>
      <c r="W56" s="366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14.4" customHeight="1" x14ac:dyDescent="0.3">
      <c r="B57" s="247"/>
      <c r="C57" s="250"/>
      <c r="D57" s="184">
        <v>3</v>
      </c>
      <c r="E57" s="186" t="s">
        <v>320</v>
      </c>
      <c r="F57" s="188">
        <f>GenelBilgiler!T8</f>
        <v>6</v>
      </c>
      <c r="G57" s="57"/>
      <c r="H57" s="172"/>
      <c r="I57" s="173"/>
      <c r="J57" s="173"/>
      <c r="K57" s="173"/>
      <c r="L57" s="173"/>
      <c r="M57" s="173"/>
      <c r="N57" s="173"/>
      <c r="O57" s="173"/>
      <c r="P57" s="174"/>
      <c r="Q57" s="196"/>
      <c r="R57" s="197"/>
      <c r="S57" s="197"/>
      <c r="T57" s="197"/>
      <c r="U57" s="197"/>
      <c r="V57" s="197"/>
      <c r="W57" s="198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14.4" customHeight="1" x14ac:dyDescent="0.3">
      <c r="B58" s="247"/>
      <c r="C58" s="250"/>
      <c r="D58" s="184"/>
      <c r="E58" s="186"/>
      <c r="F58" s="188"/>
      <c r="G58" s="60"/>
      <c r="H58" s="217"/>
      <c r="I58" s="218"/>
      <c r="J58" s="218"/>
      <c r="K58" s="218"/>
      <c r="L58" s="218"/>
      <c r="M58" s="218"/>
      <c r="N58" s="218"/>
      <c r="O58" s="218"/>
      <c r="P58" s="219"/>
      <c r="Q58" s="377"/>
      <c r="R58" s="377"/>
      <c r="S58" s="377"/>
      <c r="T58" s="377"/>
      <c r="U58" s="377"/>
      <c r="V58" s="377"/>
      <c r="W58" s="377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14.4" customHeight="1" x14ac:dyDescent="0.3">
      <c r="B59" s="247"/>
      <c r="C59" s="250"/>
      <c r="D59" s="184">
        <v>4</v>
      </c>
      <c r="E59" s="186" t="s">
        <v>54</v>
      </c>
      <c r="F59" s="188">
        <f>GenelBilgiler!T8</f>
        <v>6</v>
      </c>
      <c r="G59" s="58"/>
      <c r="H59" s="172"/>
      <c r="I59" s="173"/>
      <c r="J59" s="173"/>
      <c r="K59" s="173"/>
      <c r="L59" s="173"/>
      <c r="M59" s="173"/>
      <c r="N59" s="173"/>
      <c r="O59" s="173"/>
      <c r="P59" s="174"/>
      <c r="Q59" s="326"/>
      <c r="R59" s="199"/>
      <c r="S59" s="199"/>
      <c r="T59" s="199"/>
      <c r="U59" s="199"/>
      <c r="V59" s="199"/>
      <c r="W59" s="200"/>
      <c r="X59" s="222"/>
      <c r="Y59" s="220"/>
      <c r="Z59" s="220"/>
      <c r="AA59" s="220"/>
      <c r="AB59" s="220"/>
      <c r="AC59" s="220"/>
      <c r="AD59" s="221"/>
      <c r="AE59" s="222"/>
      <c r="AF59" s="220"/>
      <c r="AG59" s="220"/>
      <c r="AH59" s="220"/>
      <c r="AI59" s="220"/>
      <c r="AJ59" s="220"/>
      <c r="AK59" s="221"/>
      <c r="AL59" s="205" t="s">
        <v>257</v>
      </c>
      <c r="AM59" s="190"/>
      <c r="AN59" s="191"/>
      <c r="AO59" s="191"/>
      <c r="AP59" s="191"/>
      <c r="AQ59" s="192"/>
    </row>
    <row r="60" spans="2:43" ht="15" customHeight="1" thickBot="1" x14ac:dyDescent="0.35">
      <c r="B60" s="248"/>
      <c r="C60" s="251"/>
      <c r="D60" s="185"/>
      <c r="E60" s="187"/>
      <c r="F60" s="189"/>
      <c r="G60" s="59"/>
      <c r="H60" s="208"/>
      <c r="I60" s="209"/>
      <c r="J60" s="209"/>
      <c r="K60" s="209"/>
      <c r="L60" s="209"/>
      <c r="M60" s="209"/>
      <c r="N60" s="209"/>
      <c r="O60" s="209"/>
      <c r="P60" s="210"/>
      <c r="Q60" s="201"/>
      <c r="R60" s="202"/>
      <c r="S60" s="202"/>
      <c r="T60" s="202"/>
      <c r="U60" s="202"/>
      <c r="V60" s="202"/>
      <c r="W60" s="203"/>
      <c r="X60" s="252"/>
      <c r="Y60" s="253"/>
      <c r="Z60" s="253"/>
      <c r="AA60" s="253"/>
      <c r="AB60" s="253"/>
      <c r="AC60" s="253"/>
      <c r="AD60" s="254"/>
      <c r="AE60" s="252"/>
      <c r="AF60" s="253"/>
      <c r="AG60" s="253"/>
      <c r="AH60" s="253"/>
      <c r="AI60" s="253"/>
      <c r="AJ60" s="253"/>
      <c r="AK60" s="254"/>
      <c r="AL60" s="207"/>
      <c r="AM60" s="193"/>
      <c r="AN60" s="194"/>
      <c r="AO60" s="194"/>
      <c r="AP60" s="194"/>
      <c r="AQ60" s="195"/>
    </row>
    <row r="61" spans="2:43" ht="15" thickBot="1" x14ac:dyDescent="0.35"/>
    <row r="62" spans="2:43" ht="14.4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f>GenelBilgiler!T8</f>
        <v>6</v>
      </c>
      <c r="G62" s="61"/>
      <c r="H62" s="227"/>
      <c r="I62" s="228"/>
      <c r="J62" s="228"/>
      <c r="K62" s="228"/>
      <c r="L62" s="228"/>
      <c r="M62" s="228"/>
      <c r="N62" s="228"/>
      <c r="O62" s="228"/>
      <c r="P62" s="229"/>
      <c r="Q62" s="160"/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14.4" customHeight="1" x14ac:dyDescent="0.3">
      <c r="B63" s="247"/>
      <c r="C63" s="250"/>
      <c r="D63" s="184"/>
      <c r="E63" s="186"/>
      <c r="F63" s="188"/>
      <c r="G63" s="60"/>
      <c r="H63" s="217"/>
      <c r="I63" s="218"/>
      <c r="J63" s="218"/>
      <c r="K63" s="218"/>
      <c r="L63" s="218"/>
      <c r="M63" s="218"/>
      <c r="N63" s="218"/>
      <c r="O63" s="218"/>
      <c r="P63" s="219"/>
      <c r="Q63" s="366"/>
      <c r="R63" s="366"/>
      <c r="S63" s="366"/>
      <c r="T63" s="366"/>
      <c r="U63" s="366"/>
      <c r="V63" s="366"/>
      <c r="W63" s="366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14.4" customHeight="1" x14ac:dyDescent="0.3">
      <c r="B64" s="247"/>
      <c r="C64" s="250"/>
      <c r="D64" s="184">
        <v>2</v>
      </c>
      <c r="E64" s="186" t="s">
        <v>318</v>
      </c>
      <c r="F64" s="188">
        <f>GenelBilgiler!T8</f>
        <v>6</v>
      </c>
      <c r="G64" s="57"/>
      <c r="H64" s="172"/>
      <c r="I64" s="173"/>
      <c r="J64" s="173"/>
      <c r="K64" s="173"/>
      <c r="L64" s="173"/>
      <c r="M64" s="173"/>
      <c r="N64" s="173"/>
      <c r="O64" s="173"/>
      <c r="P64" s="174"/>
      <c r="Q64" s="196"/>
      <c r="R64" s="197"/>
      <c r="S64" s="197"/>
      <c r="T64" s="197"/>
      <c r="U64" s="197"/>
      <c r="V64" s="197"/>
      <c r="W64" s="198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14.4" customHeight="1" x14ac:dyDescent="0.3">
      <c r="B65" s="247"/>
      <c r="C65" s="250"/>
      <c r="D65" s="184"/>
      <c r="E65" s="186"/>
      <c r="F65" s="188"/>
      <c r="G65" s="60"/>
      <c r="H65" s="217"/>
      <c r="I65" s="218"/>
      <c r="J65" s="218"/>
      <c r="K65" s="218"/>
      <c r="L65" s="218"/>
      <c r="M65" s="218"/>
      <c r="N65" s="218"/>
      <c r="O65" s="218"/>
      <c r="P65" s="219"/>
      <c r="Q65" s="377"/>
      <c r="R65" s="377"/>
      <c r="S65" s="377"/>
      <c r="T65" s="377"/>
      <c r="U65" s="377"/>
      <c r="V65" s="377"/>
      <c r="W65" s="377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14.4" customHeight="1" x14ac:dyDescent="0.3">
      <c r="B66" s="247"/>
      <c r="C66" s="250"/>
      <c r="D66" s="184">
        <v>3</v>
      </c>
      <c r="E66" s="186" t="s">
        <v>5</v>
      </c>
      <c r="F66" s="188">
        <f>GenelBilgiler!T8</f>
        <v>6</v>
      </c>
      <c r="G66" s="57"/>
      <c r="H66" s="172"/>
      <c r="I66" s="173"/>
      <c r="J66" s="173"/>
      <c r="K66" s="173"/>
      <c r="L66" s="173"/>
      <c r="M66" s="173"/>
      <c r="N66" s="173"/>
      <c r="O66" s="173"/>
      <c r="P66" s="174"/>
      <c r="Q66" s="196"/>
      <c r="R66" s="197"/>
      <c r="S66" s="197"/>
      <c r="T66" s="197"/>
      <c r="U66" s="197"/>
      <c r="V66" s="197"/>
      <c r="W66" s="198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48"/>
      <c r="AN66" s="149"/>
      <c r="AO66" s="149"/>
      <c r="AP66" s="149"/>
      <c r="AQ66" s="150"/>
    </row>
    <row r="67" spans="2:43" ht="14.4" customHeight="1" x14ac:dyDescent="0.3">
      <c r="B67" s="247"/>
      <c r="C67" s="250"/>
      <c r="D67" s="184"/>
      <c r="E67" s="186"/>
      <c r="F67" s="188"/>
      <c r="G67" s="60"/>
      <c r="H67" s="217"/>
      <c r="I67" s="218"/>
      <c r="J67" s="218"/>
      <c r="K67" s="218"/>
      <c r="L67" s="218"/>
      <c r="M67" s="218"/>
      <c r="N67" s="218"/>
      <c r="O67" s="218"/>
      <c r="P67" s="219"/>
      <c r="Q67" s="377"/>
      <c r="R67" s="377"/>
      <c r="S67" s="377"/>
      <c r="T67" s="377"/>
      <c r="U67" s="377"/>
      <c r="V67" s="377"/>
      <c r="W67" s="377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48"/>
      <c r="AN67" s="149"/>
      <c r="AO67" s="149"/>
      <c r="AP67" s="149"/>
      <c r="AQ67" s="150"/>
    </row>
    <row r="68" spans="2:43" ht="14.4" customHeight="1" x14ac:dyDescent="0.3">
      <c r="B68" s="247"/>
      <c r="C68" s="250"/>
      <c r="D68" s="184">
        <v>4</v>
      </c>
      <c r="E68" s="186" t="s">
        <v>417</v>
      </c>
      <c r="F68" s="188">
        <f>GenelBilgiler!T8</f>
        <v>6</v>
      </c>
      <c r="G68" s="57"/>
      <c r="H68" s="172"/>
      <c r="I68" s="173"/>
      <c r="J68" s="173"/>
      <c r="K68" s="173"/>
      <c r="L68" s="173"/>
      <c r="M68" s="173"/>
      <c r="N68" s="173"/>
      <c r="O68" s="173"/>
      <c r="P68" s="174"/>
      <c r="Q68" s="196"/>
      <c r="R68" s="197"/>
      <c r="S68" s="197"/>
      <c r="T68" s="197"/>
      <c r="U68" s="197"/>
      <c r="V68" s="197"/>
      <c r="W68" s="198"/>
      <c r="X68" s="222"/>
      <c r="Y68" s="220"/>
      <c r="Z68" s="220"/>
      <c r="AA68" s="220"/>
      <c r="AB68" s="220"/>
      <c r="AC68" s="220"/>
      <c r="AD68" s="221"/>
      <c r="AE68" s="222"/>
      <c r="AF68" s="220"/>
      <c r="AG68" s="220"/>
      <c r="AH68" s="220"/>
      <c r="AI68" s="220"/>
      <c r="AJ68" s="220"/>
      <c r="AK68" s="221"/>
      <c r="AL68" s="205" t="s">
        <v>261</v>
      </c>
      <c r="AM68" s="148"/>
      <c r="AN68" s="149"/>
      <c r="AO68" s="149"/>
      <c r="AP68" s="149"/>
      <c r="AQ68" s="150"/>
    </row>
    <row r="69" spans="2:43" ht="14.4" customHeight="1" x14ac:dyDescent="0.3">
      <c r="B69" s="247"/>
      <c r="C69" s="250"/>
      <c r="D69" s="184"/>
      <c r="E69" s="186"/>
      <c r="F69" s="188"/>
      <c r="G69" s="60"/>
      <c r="H69" s="217"/>
      <c r="I69" s="218"/>
      <c r="J69" s="218"/>
      <c r="K69" s="218"/>
      <c r="L69" s="218"/>
      <c r="M69" s="218"/>
      <c r="N69" s="218"/>
      <c r="O69" s="218"/>
      <c r="P69" s="219"/>
      <c r="Q69" s="377"/>
      <c r="R69" s="377"/>
      <c r="S69" s="377"/>
      <c r="T69" s="377"/>
      <c r="U69" s="377"/>
      <c r="V69" s="377"/>
      <c r="W69" s="377"/>
      <c r="X69" s="222"/>
      <c r="Y69" s="220"/>
      <c r="Z69" s="220"/>
      <c r="AA69" s="220"/>
      <c r="AB69" s="220"/>
      <c r="AC69" s="220"/>
      <c r="AD69" s="221"/>
      <c r="AE69" s="222"/>
      <c r="AF69" s="220"/>
      <c r="AG69" s="220"/>
      <c r="AH69" s="220"/>
      <c r="AI69" s="220"/>
      <c r="AJ69" s="220"/>
      <c r="AK69" s="221"/>
      <c r="AL69" s="205"/>
      <c r="AM69" s="148"/>
      <c r="AN69" s="149"/>
      <c r="AO69" s="149"/>
      <c r="AP69" s="149"/>
      <c r="AQ69" s="150"/>
    </row>
    <row r="70" spans="2:43" ht="14.4" customHeight="1" x14ac:dyDescent="0.3">
      <c r="B70" s="247"/>
      <c r="C70" s="250"/>
      <c r="D70" s="184">
        <v>5</v>
      </c>
      <c r="E70" s="186" t="s">
        <v>55</v>
      </c>
      <c r="F70" s="188">
        <f>GenelBilgiler!T8</f>
        <v>6</v>
      </c>
      <c r="G70" s="58"/>
      <c r="H70" s="172"/>
      <c r="I70" s="173"/>
      <c r="J70" s="173"/>
      <c r="K70" s="173"/>
      <c r="L70" s="173"/>
      <c r="M70" s="173"/>
      <c r="N70" s="173"/>
      <c r="O70" s="173"/>
      <c r="P70" s="174"/>
      <c r="Q70" s="326"/>
      <c r="R70" s="199"/>
      <c r="S70" s="199"/>
      <c r="T70" s="199"/>
      <c r="U70" s="199"/>
      <c r="V70" s="199"/>
      <c r="W70" s="200"/>
      <c r="X70" s="222"/>
      <c r="Y70" s="220"/>
      <c r="Z70" s="220"/>
      <c r="AA70" s="220"/>
      <c r="AB70" s="220"/>
      <c r="AC70" s="220"/>
      <c r="AD70" s="221"/>
      <c r="AE70" s="222"/>
      <c r="AF70" s="220"/>
      <c r="AG70" s="220"/>
      <c r="AH70" s="220"/>
      <c r="AI70" s="220"/>
      <c r="AJ70" s="220"/>
      <c r="AK70" s="221"/>
      <c r="AL70" s="205" t="s">
        <v>262</v>
      </c>
      <c r="AM70" s="190"/>
      <c r="AN70" s="191"/>
      <c r="AO70" s="191"/>
      <c r="AP70" s="191"/>
      <c r="AQ70" s="192"/>
    </row>
    <row r="71" spans="2:43" ht="15" customHeight="1" thickBot="1" x14ac:dyDescent="0.35">
      <c r="B71" s="248"/>
      <c r="C71" s="251"/>
      <c r="D71" s="185"/>
      <c r="E71" s="187"/>
      <c r="F71" s="189"/>
      <c r="G71" s="59"/>
      <c r="H71" s="208"/>
      <c r="I71" s="209"/>
      <c r="J71" s="209"/>
      <c r="K71" s="209"/>
      <c r="L71" s="209"/>
      <c r="M71" s="209"/>
      <c r="N71" s="209"/>
      <c r="O71" s="209"/>
      <c r="P71" s="210"/>
      <c r="Q71" s="201"/>
      <c r="R71" s="202"/>
      <c r="S71" s="202"/>
      <c r="T71" s="202"/>
      <c r="U71" s="202"/>
      <c r="V71" s="202"/>
      <c r="W71" s="203"/>
      <c r="X71" s="252"/>
      <c r="Y71" s="253"/>
      <c r="Z71" s="253"/>
      <c r="AA71" s="253"/>
      <c r="AB71" s="253"/>
      <c r="AC71" s="253"/>
      <c r="AD71" s="254"/>
      <c r="AE71" s="252"/>
      <c r="AF71" s="253"/>
      <c r="AG71" s="253"/>
      <c r="AH71" s="253"/>
      <c r="AI71" s="253"/>
      <c r="AJ71" s="253"/>
      <c r="AK71" s="254"/>
      <c r="AL71" s="207"/>
      <c r="AM71" s="193"/>
      <c r="AN71" s="194"/>
      <c r="AO71" s="194"/>
      <c r="AP71" s="194"/>
      <c r="AQ71" s="195"/>
    </row>
    <row r="72" spans="2:43" ht="15.6" x14ac:dyDescent="0.3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15" thickBot="1" x14ac:dyDescent="0.35"/>
    <row r="74" spans="2:43" ht="14.4" customHeight="1" x14ac:dyDescent="0.3">
      <c r="B74" s="246" t="s">
        <v>8</v>
      </c>
      <c r="C74" s="249"/>
      <c r="D74" s="257">
        <v>1</v>
      </c>
      <c r="E74" s="258" t="s">
        <v>30</v>
      </c>
      <c r="F74" s="259">
        <f>GenelBilgiler!T8</f>
        <v>6</v>
      </c>
      <c r="G74" s="61"/>
      <c r="H74" s="227"/>
      <c r="I74" s="228"/>
      <c r="J74" s="228"/>
      <c r="K74" s="228"/>
      <c r="L74" s="228"/>
      <c r="M74" s="228"/>
      <c r="N74" s="228"/>
      <c r="O74" s="228"/>
      <c r="P74" s="229"/>
      <c r="Q74" s="160"/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326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14.4" customHeight="1" x14ac:dyDescent="0.3">
      <c r="B75" s="247"/>
      <c r="C75" s="250"/>
      <c r="D75" s="268"/>
      <c r="E75" s="269"/>
      <c r="F75" s="270"/>
      <c r="G75" s="58"/>
      <c r="H75" s="217"/>
      <c r="I75" s="218"/>
      <c r="J75" s="218"/>
      <c r="K75" s="218"/>
      <c r="L75" s="218"/>
      <c r="M75" s="218"/>
      <c r="N75" s="218"/>
      <c r="O75" s="218"/>
      <c r="P75" s="219"/>
      <c r="Q75" s="366"/>
      <c r="R75" s="366"/>
      <c r="S75" s="366"/>
      <c r="T75" s="366"/>
      <c r="U75" s="366"/>
      <c r="V75" s="366"/>
      <c r="W75" s="366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378"/>
    </row>
    <row r="77" spans="2:43" ht="14.4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379"/>
    </row>
    <row r="78" spans="2:43" ht="14.4" customHeight="1" x14ac:dyDescent="0.3">
      <c r="B78" s="247"/>
      <c r="C78" s="250"/>
      <c r="D78" s="274">
        <v>3</v>
      </c>
      <c r="E78" s="275" t="s">
        <v>31</v>
      </c>
      <c r="F78" s="276">
        <f>GenelBilgiler!T8</f>
        <v>6</v>
      </c>
      <c r="G78" s="58"/>
      <c r="H78" s="172"/>
      <c r="I78" s="173"/>
      <c r="J78" s="173"/>
      <c r="K78" s="173"/>
      <c r="L78" s="173"/>
      <c r="M78" s="173"/>
      <c r="N78" s="173"/>
      <c r="O78" s="173"/>
      <c r="P78" s="174"/>
      <c r="Q78" s="163"/>
      <c r="R78" s="164"/>
      <c r="S78" s="164"/>
      <c r="T78" s="164"/>
      <c r="U78" s="164"/>
      <c r="V78" s="164"/>
      <c r="W78" s="165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148"/>
      <c r="AN78" s="149"/>
      <c r="AO78" s="149"/>
      <c r="AP78" s="149"/>
      <c r="AQ78" s="150"/>
    </row>
    <row r="79" spans="2:43" ht="14.4" customHeight="1" x14ac:dyDescent="0.3">
      <c r="B79" s="247"/>
      <c r="C79" s="250"/>
      <c r="D79" s="184"/>
      <c r="E79" s="186"/>
      <c r="F79" s="188"/>
      <c r="G79" s="60"/>
      <c r="H79" s="217"/>
      <c r="I79" s="218"/>
      <c r="J79" s="218"/>
      <c r="K79" s="218"/>
      <c r="L79" s="218"/>
      <c r="M79" s="218"/>
      <c r="N79" s="218"/>
      <c r="O79" s="218"/>
      <c r="P79" s="219"/>
      <c r="Q79" s="377"/>
      <c r="R79" s="377"/>
      <c r="S79" s="377"/>
      <c r="T79" s="377"/>
      <c r="U79" s="377"/>
      <c r="V79" s="377"/>
      <c r="W79" s="377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48"/>
      <c r="AN79" s="149"/>
      <c r="AO79" s="149"/>
      <c r="AP79" s="149"/>
      <c r="AQ79" s="150"/>
    </row>
    <row r="80" spans="2:43" ht="14.4" customHeight="1" x14ac:dyDescent="0.3">
      <c r="B80" s="247"/>
      <c r="C80" s="250"/>
      <c r="D80" s="184">
        <v>4</v>
      </c>
      <c r="E80" s="186" t="s">
        <v>407</v>
      </c>
      <c r="F80" s="188">
        <f>GenelBilgiler!T8</f>
        <v>6</v>
      </c>
      <c r="G80" s="58"/>
      <c r="H80" s="172"/>
      <c r="I80" s="173"/>
      <c r="J80" s="173"/>
      <c r="K80" s="173"/>
      <c r="L80" s="173"/>
      <c r="M80" s="173"/>
      <c r="N80" s="173"/>
      <c r="O80" s="173"/>
      <c r="P80" s="174"/>
      <c r="Q80" s="326"/>
      <c r="R80" s="199"/>
      <c r="S80" s="199"/>
      <c r="T80" s="199"/>
      <c r="U80" s="199"/>
      <c r="V80" s="199"/>
      <c r="W80" s="200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/>
      <c r="AN80" s="191"/>
      <c r="AO80" s="191"/>
      <c r="AP80" s="191"/>
      <c r="AQ80" s="192"/>
    </row>
    <row r="81" spans="2:43" ht="15" customHeight="1" thickBot="1" x14ac:dyDescent="0.35">
      <c r="B81" s="248"/>
      <c r="C81" s="251"/>
      <c r="D81" s="185"/>
      <c r="E81" s="187"/>
      <c r="F81" s="189"/>
      <c r="G81" s="59"/>
      <c r="H81" s="208"/>
      <c r="I81" s="209"/>
      <c r="J81" s="209"/>
      <c r="K81" s="209"/>
      <c r="L81" s="209"/>
      <c r="M81" s="209"/>
      <c r="N81" s="209"/>
      <c r="O81" s="209"/>
      <c r="P81" s="210"/>
      <c r="Q81" s="201"/>
      <c r="R81" s="202"/>
      <c r="S81" s="202"/>
      <c r="T81" s="202"/>
      <c r="U81" s="202"/>
      <c r="V81" s="202"/>
      <c r="W81" s="203"/>
      <c r="X81" s="252"/>
      <c r="Y81" s="253"/>
      <c r="Z81" s="253"/>
      <c r="AA81" s="253"/>
      <c r="AB81" s="253"/>
      <c r="AC81" s="253"/>
      <c r="AD81" s="254"/>
      <c r="AE81" s="252"/>
      <c r="AF81" s="253"/>
      <c r="AG81" s="253"/>
      <c r="AH81" s="253"/>
      <c r="AI81" s="253"/>
      <c r="AJ81" s="253"/>
      <c r="AK81" s="254"/>
      <c r="AL81" s="207"/>
      <c r="AM81" s="193"/>
      <c r="AN81" s="194"/>
      <c r="AO81" s="194"/>
      <c r="AP81" s="194"/>
      <c r="AQ81" s="195"/>
    </row>
    <row r="82" spans="2:43" ht="15" thickBot="1" x14ac:dyDescent="0.35"/>
    <row r="83" spans="2:43" ht="14.4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f>GenelBilgiler!T8</f>
        <v>6</v>
      </c>
      <c r="G83" s="61"/>
      <c r="H83" s="227"/>
      <c r="I83" s="228"/>
      <c r="J83" s="228"/>
      <c r="K83" s="228"/>
      <c r="L83" s="228"/>
      <c r="M83" s="228"/>
      <c r="N83" s="228"/>
      <c r="O83" s="228"/>
      <c r="P83" s="229"/>
      <c r="Q83" s="160"/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14.4" customHeight="1" x14ac:dyDescent="0.3">
      <c r="B84" s="247"/>
      <c r="C84" s="250"/>
      <c r="D84" s="184"/>
      <c r="E84" s="186"/>
      <c r="F84" s="188"/>
      <c r="G84" s="60"/>
      <c r="H84" s="217"/>
      <c r="I84" s="218"/>
      <c r="J84" s="218"/>
      <c r="K84" s="218"/>
      <c r="L84" s="218"/>
      <c r="M84" s="218"/>
      <c r="N84" s="218"/>
      <c r="O84" s="218"/>
      <c r="P84" s="219"/>
      <c r="Q84" s="366"/>
      <c r="R84" s="366"/>
      <c r="S84" s="366"/>
      <c r="T84" s="366"/>
      <c r="U84" s="366"/>
      <c r="V84" s="366"/>
      <c r="W84" s="366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14.4" customHeight="1" x14ac:dyDescent="0.3">
      <c r="B85" s="247"/>
      <c r="C85" s="250"/>
      <c r="D85" s="184">
        <v>2</v>
      </c>
      <c r="E85" s="186" t="s">
        <v>420</v>
      </c>
      <c r="F85" s="188">
        <f>GenelBilgiler!T8</f>
        <v>6</v>
      </c>
      <c r="G85" s="57"/>
      <c r="H85" s="172"/>
      <c r="I85" s="173"/>
      <c r="J85" s="173"/>
      <c r="K85" s="173"/>
      <c r="L85" s="173"/>
      <c r="M85" s="173"/>
      <c r="N85" s="173"/>
      <c r="O85" s="173"/>
      <c r="P85" s="174"/>
      <c r="Q85" s="196"/>
      <c r="R85" s="197"/>
      <c r="S85" s="197"/>
      <c r="T85" s="197"/>
      <c r="U85" s="197"/>
      <c r="V85" s="197"/>
      <c r="W85" s="198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14.4" customHeight="1" x14ac:dyDescent="0.3">
      <c r="B86" s="247"/>
      <c r="C86" s="250"/>
      <c r="D86" s="184"/>
      <c r="E86" s="186"/>
      <c r="F86" s="188"/>
      <c r="G86" s="60"/>
      <c r="H86" s="217"/>
      <c r="I86" s="218"/>
      <c r="J86" s="218"/>
      <c r="K86" s="218"/>
      <c r="L86" s="218"/>
      <c r="M86" s="218"/>
      <c r="N86" s="218"/>
      <c r="O86" s="218"/>
      <c r="P86" s="219"/>
      <c r="Q86" s="377"/>
      <c r="R86" s="377"/>
      <c r="S86" s="377"/>
      <c r="T86" s="377"/>
      <c r="U86" s="377"/>
      <c r="V86" s="377"/>
      <c r="W86" s="377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14.4" customHeight="1" x14ac:dyDescent="0.3">
      <c r="B87" s="247"/>
      <c r="C87" s="250"/>
      <c r="D87" s="184">
        <v>3</v>
      </c>
      <c r="E87" s="186" t="s">
        <v>421</v>
      </c>
      <c r="F87" s="188">
        <f>GenelBilgiler!T8</f>
        <v>6</v>
      </c>
      <c r="G87" s="57"/>
      <c r="H87" s="172"/>
      <c r="I87" s="173"/>
      <c r="J87" s="173"/>
      <c r="K87" s="173"/>
      <c r="L87" s="173"/>
      <c r="M87" s="173"/>
      <c r="N87" s="173"/>
      <c r="O87" s="173"/>
      <c r="P87" s="174"/>
      <c r="Q87" s="196"/>
      <c r="R87" s="197"/>
      <c r="S87" s="197"/>
      <c r="T87" s="197"/>
      <c r="U87" s="197"/>
      <c r="V87" s="197"/>
      <c r="W87" s="198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48"/>
      <c r="AN87" s="149"/>
      <c r="AO87" s="149"/>
      <c r="AP87" s="149"/>
      <c r="AQ87" s="150"/>
    </row>
    <row r="88" spans="2:43" ht="14.4" customHeight="1" x14ac:dyDescent="0.3">
      <c r="B88" s="247"/>
      <c r="C88" s="250"/>
      <c r="D88" s="184"/>
      <c r="E88" s="186"/>
      <c r="F88" s="188"/>
      <c r="G88" s="60"/>
      <c r="H88" s="217"/>
      <c r="I88" s="218"/>
      <c r="J88" s="218"/>
      <c r="K88" s="218"/>
      <c r="L88" s="218"/>
      <c r="M88" s="218"/>
      <c r="N88" s="218"/>
      <c r="O88" s="218"/>
      <c r="P88" s="219"/>
      <c r="Q88" s="377"/>
      <c r="R88" s="377"/>
      <c r="S88" s="377"/>
      <c r="T88" s="377"/>
      <c r="U88" s="377"/>
      <c r="V88" s="377"/>
      <c r="W88" s="377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48"/>
      <c r="AN88" s="149"/>
      <c r="AO88" s="149"/>
      <c r="AP88" s="149"/>
      <c r="AQ88" s="150"/>
    </row>
    <row r="89" spans="2:43" ht="14.4" customHeight="1" x14ac:dyDescent="0.3">
      <c r="B89" s="247"/>
      <c r="C89" s="250"/>
      <c r="D89" s="184">
        <v>4</v>
      </c>
      <c r="E89" s="186" t="s">
        <v>53</v>
      </c>
      <c r="F89" s="188">
        <f>GenelBilgiler!T8</f>
        <v>6</v>
      </c>
      <c r="G89" s="58"/>
      <c r="H89" s="172"/>
      <c r="I89" s="173"/>
      <c r="J89" s="173"/>
      <c r="K89" s="173"/>
      <c r="L89" s="173"/>
      <c r="M89" s="173"/>
      <c r="N89" s="173"/>
      <c r="O89" s="173"/>
      <c r="P89" s="174"/>
      <c r="Q89" s="326"/>
      <c r="R89" s="199"/>
      <c r="S89" s="199"/>
      <c r="T89" s="199"/>
      <c r="U89" s="199"/>
      <c r="V89" s="199"/>
      <c r="W89" s="200"/>
      <c r="X89" s="222"/>
      <c r="Y89" s="220"/>
      <c r="Z89" s="220"/>
      <c r="AA89" s="220"/>
      <c r="AB89" s="220"/>
      <c r="AC89" s="220"/>
      <c r="AD89" s="221"/>
      <c r="AE89" s="222"/>
      <c r="AF89" s="220"/>
      <c r="AG89" s="220"/>
      <c r="AH89" s="220"/>
      <c r="AI89" s="220"/>
      <c r="AJ89" s="220"/>
      <c r="AK89" s="221"/>
      <c r="AL89" s="205" t="s">
        <v>270</v>
      </c>
      <c r="AM89" s="190"/>
      <c r="AN89" s="191"/>
      <c r="AO89" s="191"/>
      <c r="AP89" s="191"/>
      <c r="AQ89" s="192"/>
    </row>
    <row r="90" spans="2:43" ht="15" customHeight="1" thickBot="1" x14ac:dyDescent="0.35">
      <c r="B90" s="248"/>
      <c r="C90" s="251"/>
      <c r="D90" s="185"/>
      <c r="E90" s="187"/>
      <c r="F90" s="189"/>
      <c r="G90" s="59"/>
      <c r="H90" s="208"/>
      <c r="I90" s="209"/>
      <c r="J90" s="209"/>
      <c r="K90" s="209"/>
      <c r="L90" s="209"/>
      <c r="M90" s="209"/>
      <c r="N90" s="209"/>
      <c r="O90" s="209"/>
      <c r="P90" s="210"/>
      <c r="Q90" s="201"/>
      <c r="R90" s="202"/>
      <c r="S90" s="202"/>
      <c r="T90" s="202"/>
      <c r="U90" s="202"/>
      <c r="V90" s="202"/>
      <c r="W90" s="203"/>
      <c r="X90" s="252"/>
      <c r="Y90" s="253"/>
      <c r="Z90" s="253"/>
      <c r="AA90" s="253"/>
      <c r="AB90" s="253"/>
      <c r="AC90" s="253"/>
      <c r="AD90" s="254"/>
      <c r="AE90" s="252"/>
      <c r="AF90" s="253"/>
      <c r="AG90" s="253"/>
      <c r="AH90" s="253"/>
      <c r="AI90" s="253"/>
      <c r="AJ90" s="253"/>
      <c r="AK90" s="254"/>
      <c r="AL90" s="207"/>
      <c r="AM90" s="193"/>
      <c r="AN90" s="194"/>
      <c r="AO90" s="194"/>
      <c r="AP90" s="194"/>
      <c r="AQ90" s="195"/>
    </row>
    <row r="92" spans="2:43" ht="15" thickBot="1" x14ac:dyDescent="0.35"/>
    <row r="93" spans="2:43" ht="14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f>GenelBilgiler!T8</f>
        <v>6</v>
      </c>
      <c r="G93" s="61"/>
      <c r="H93" s="227"/>
      <c r="I93" s="228"/>
      <c r="J93" s="228"/>
      <c r="K93" s="228"/>
      <c r="L93" s="228"/>
      <c r="M93" s="228"/>
      <c r="N93" s="228"/>
      <c r="O93" s="228"/>
      <c r="P93" s="229"/>
      <c r="Q93" s="160"/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14.4" customHeight="1" x14ac:dyDescent="0.3">
      <c r="B94" s="247"/>
      <c r="C94" s="250"/>
      <c r="D94" s="184"/>
      <c r="E94" s="186"/>
      <c r="F94" s="188"/>
      <c r="G94" s="60"/>
      <c r="H94" s="217"/>
      <c r="I94" s="218"/>
      <c r="J94" s="218"/>
      <c r="K94" s="218"/>
      <c r="L94" s="218"/>
      <c r="M94" s="218"/>
      <c r="N94" s="218"/>
      <c r="O94" s="218"/>
      <c r="P94" s="219"/>
      <c r="Q94" s="366"/>
      <c r="R94" s="366"/>
      <c r="S94" s="366"/>
      <c r="T94" s="366"/>
      <c r="U94" s="366"/>
      <c r="V94" s="366"/>
      <c r="W94" s="366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14.4" customHeight="1" x14ac:dyDescent="0.3">
      <c r="B95" s="247"/>
      <c r="C95" s="250"/>
      <c r="D95" s="184">
        <v>2</v>
      </c>
      <c r="E95" s="186" t="s">
        <v>409</v>
      </c>
      <c r="F95" s="188">
        <f>GenelBilgiler!T8</f>
        <v>6</v>
      </c>
      <c r="G95" s="57"/>
      <c r="H95" s="172"/>
      <c r="I95" s="173"/>
      <c r="J95" s="173"/>
      <c r="K95" s="173"/>
      <c r="L95" s="173"/>
      <c r="M95" s="173"/>
      <c r="N95" s="173"/>
      <c r="O95" s="173"/>
      <c r="P95" s="174"/>
      <c r="Q95" s="196"/>
      <c r="R95" s="197"/>
      <c r="S95" s="197"/>
      <c r="T95" s="197"/>
      <c r="U95" s="197"/>
      <c r="V95" s="197"/>
      <c r="W95" s="198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14.4" customHeight="1" x14ac:dyDescent="0.3">
      <c r="B96" s="247"/>
      <c r="C96" s="250"/>
      <c r="D96" s="184"/>
      <c r="E96" s="186"/>
      <c r="F96" s="188"/>
      <c r="G96" s="60"/>
      <c r="H96" s="217"/>
      <c r="I96" s="218"/>
      <c r="J96" s="218"/>
      <c r="K96" s="218"/>
      <c r="L96" s="218"/>
      <c r="M96" s="218"/>
      <c r="N96" s="218"/>
      <c r="O96" s="218"/>
      <c r="P96" s="219"/>
      <c r="Q96" s="377"/>
      <c r="R96" s="377"/>
      <c r="S96" s="377"/>
      <c r="T96" s="377"/>
      <c r="U96" s="377"/>
      <c r="V96" s="377"/>
      <c r="W96" s="377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14.4" customHeight="1" x14ac:dyDescent="0.3">
      <c r="B97" s="247"/>
      <c r="C97" s="250"/>
      <c r="D97" s="184">
        <v>3</v>
      </c>
      <c r="E97" s="186" t="s">
        <v>423</v>
      </c>
      <c r="F97" s="188">
        <f>GenelBilgiler!T8</f>
        <v>6</v>
      </c>
      <c r="G97" s="58"/>
      <c r="H97" s="172"/>
      <c r="I97" s="173"/>
      <c r="J97" s="173"/>
      <c r="K97" s="173"/>
      <c r="L97" s="173"/>
      <c r="M97" s="173"/>
      <c r="N97" s="173"/>
      <c r="O97" s="173"/>
      <c r="P97" s="174"/>
      <c r="Q97" s="326"/>
      <c r="R97" s="199"/>
      <c r="S97" s="199"/>
      <c r="T97" s="199"/>
      <c r="U97" s="199"/>
      <c r="V97" s="199"/>
      <c r="W97" s="200"/>
      <c r="X97" s="222"/>
      <c r="Y97" s="220"/>
      <c r="Z97" s="220"/>
      <c r="AA97" s="220"/>
      <c r="AB97" s="220"/>
      <c r="AC97" s="220"/>
      <c r="AD97" s="221"/>
      <c r="AE97" s="222"/>
      <c r="AF97" s="220"/>
      <c r="AG97" s="220"/>
      <c r="AH97" s="220"/>
      <c r="AI97" s="220"/>
      <c r="AJ97" s="220"/>
      <c r="AK97" s="221"/>
      <c r="AL97" s="205" t="s">
        <v>262</v>
      </c>
      <c r="AM97" s="190"/>
      <c r="AN97" s="191"/>
      <c r="AO97" s="191"/>
      <c r="AP97" s="191"/>
      <c r="AQ97" s="192"/>
    </row>
    <row r="98" spans="2:43" ht="15" customHeight="1" thickBot="1" x14ac:dyDescent="0.35">
      <c r="B98" s="248"/>
      <c r="C98" s="251"/>
      <c r="D98" s="185"/>
      <c r="E98" s="187"/>
      <c r="F98" s="189"/>
      <c r="G98" s="59"/>
      <c r="H98" s="208"/>
      <c r="I98" s="209"/>
      <c r="J98" s="209"/>
      <c r="K98" s="209"/>
      <c r="L98" s="209"/>
      <c r="M98" s="209"/>
      <c r="N98" s="209"/>
      <c r="O98" s="209"/>
      <c r="P98" s="210"/>
      <c r="Q98" s="201"/>
      <c r="R98" s="202"/>
      <c r="S98" s="202"/>
      <c r="T98" s="202"/>
      <c r="U98" s="202"/>
      <c r="V98" s="202"/>
      <c r="W98" s="203"/>
      <c r="X98" s="252"/>
      <c r="Y98" s="253"/>
      <c r="Z98" s="253"/>
      <c r="AA98" s="253"/>
      <c r="AB98" s="253"/>
      <c r="AC98" s="253"/>
      <c r="AD98" s="254"/>
      <c r="AE98" s="252"/>
      <c r="AF98" s="253"/>
      <c r="AG98" s="253"/>
      <c r="AH98" s="253"/>
      <c r="AI98" s="253"/>
      <c r="AJ98" s="253"/>
      <c r="AK98" s="254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424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417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M9:AQ14"/>
    <mergeCell ref="Q10:W10"/>
    <mergeCell ref="D11:D12"/>
    <mergeCell ref="E11:E12"/>
    <mergeCell ref="F11:F12"/>
    <mergeCell ref="H11:P12"/>
    <mergeCell ref="Q11:W11"/>
    <mergeCell ref="AM5:AQ7"/>
    <mergeCell ref="B7:C7"/>
    <mergeCell ref="D7:E7"/>
    <mergeCell ref="B9:B16"/>
    <mergeCell ref="C9:C16"/>
    <mergeCell ref="D9:D10"/>
    <mergeCell ref="E9:E10"/>
    <mergeCell ref="F9:F10"/>
    <mergeCell ref="H9:P10"/>
    <mergeCell ref="Q9:W9"/>
    <mergeCell ref="AL11:AL12"/>
    <mergeCell ref="Q12:W12"/>
    <mergeCell ref="D13:D14"/>
    <mergeCell ref="E13:E14"/>
    <mergeCell ref="F13:F14"/>
    <mergeCell ref="H13:P14"/>
    <mergeCell ref="Q13:W13"/>
    <mergeCell ref="AL13:AL14"/>
    <mergeCell ref="Q14:W14"/>
    <mergeCell ref="X9:AD16"/>
    <mergeCell ref="AE9:AK14"/>
    <mergeCell ref="AL9:AL10"/>
    <mergeCell ref="AL15:AL16"/>
    <mergeCell ref="AM15:AQ16"/>
    <mergeCell ref="Q16:W16"/>
    <mergeCell ref="B18:B25"/>
    <mergeCell ref="C18:C25"/>
    <mergeCell ref="D18:D19"/>
    <mergeCell ref="E18:E19"/>
    <mergeCell ref="F18:F19"/>
    <mergeCell ref="H18:P19"/>
    <mergeCell ref="Q18:W18"/>
    <mergeCell ref="D15:D16"/>
    <mergeCell ref="E15:E16"/>
    <mergeCell ref="F15:F16"/>
    <mergeCell ref="H15:P16"/>
    <mergeCell ref="Q15:W15"/>
    <mergeCell ref="AE15:AK16"/>
    <mergeCell ref="AL20:AL21"/>
    <mergeCell ref="AM20:AQ21"/>
    <mergeCell ref="Q21:W21"/>
    <mergeCell ref="D22:D23"/>
    <mergeCell ref="E22:E23"/>
    <mergeCell ref="F22:F23"/>
    <mergeCell ref="H22:P23"/>
    <mergeCell ref="Q22:W22"/>
    <mergeCell ref="AE22:AK23"/>
    <mergeCell ref="AL22:AL23"/>
    <mergeCell ref="X18:AD25"/>
    <mergeCell ref="AE18:AK21"/>
    <mergeCell ref="AL18:AL19"/>
    <mergeCell ref="AM18:AQ19"/>
    <mergeCell ref="Q19:W19"/>
    <mergeCell ref="D20:D21"/>
    <mergeCell ref="E20:E21"/>
    <mergeCell ref="F20:F21"/>
    <mergeCell ref="H20:P21"/>
    <mergeCell ref="Q20:W20"/>
    <mergeCell ref="Q25:W25"/>
    <mergeCell ref="B27:B34"/>
    <mergeCell ref="C27:C34"/>
    <mergeCell ref="D27:D28"/>
    <mergeCell ref="E27:E28"/>
    <mergeCell ref="F27:F28"/>
    <mergeCell ref="H27:P28"/>
    <mergeCell ref="Q27:W27"/>
    <mergeCell ref="AM22:AQ23"/>
    <mergeCell ref="Q23:W23"/>
    <mergeCell ref="D24:D25"/>
    <mergeCell ref="E24:E25"/>
    <mergeCell ref="F24:F25"/>
    <mergeCell ref="H24:P25"/>
    <mergeCell ref="Q24:W24"/>
    <mergeCell ref="AE24:AK25"/>
    <mergeCell ref="AL24:AL25"/>
    <mergeCell ref="AM24:AQ25"/>
    <mergeCell ref="AE29:AK30"/>
    <mergeCell ref="AL29:AL30"/>
    <mergeCell ref="AM29:AQ30"/>
    <mergeCell ref="Q30:W30"/>
    <mergeCell ref="D31:AQ32"/>
    <mergeCell ref="D33:D34"/>
    <mergeCell ref="E33:E34"/>
    <mergeCell ref="F33:F34"/>
    <mergeCell ref="H33:P34"/>
    <mergeCell ref="Q33:W33"/>
    <mergeCell ref="X27:AD30"/>
    <mergeCell ref="AE27:AK28"/>
    <mergeCell ref="AL27:AL28"/>
    <mergeCell ref="AM27:AQ28"/>
    <mergeCell ref="Q28:W28"/>
    <mergeCell ref="D29:D30"/>
    <mergeCell ref="E29:E30"/>
    <mergeCell ref="F29:F30"/>
    <mergeCell ref="H29:P30"/>
    <mergeCell ref="Q29:W29"/>
    <mergeCell ref="X33:AD34"/>
    <mergeCell ref="AE33:AK34"/>
    <mergeCell ref="AL33:AL34"/>
    <mergeCell ref="AM33:AQ34"/>
    <mergeCell ref="Q34:W34"/>
    <mergeCell ref="B36:B45"/>
    <mergeCell ref="C36:C45"/>
    <mergeCell ref="D36:D37"/>
    <mergeCell ref="E36:E37"/>
    <mergeCell ref="F36:F37"/>
    <mergeCell ref="AL38:AL39"/>
    <mergeCell ref="Q39:W39"/>
    <mergeCell ref="H36:P37"/>
    <mergeCell ref="Q36:W36"/>
    <mergeCell ref="X36:AD45"/>
    <mergeCell ref="AE36:AK39"/>
    <mergeCell ref="AL36:AL37"/>
    <mergeCell ref="AM36:AQ37"/>
    <mergeCell ref="Q37:W37"/>
    <mergeCell ref="AM38:AQ39"/>
    <mergeCell ref="AL40:AL41"/>
    <mergeCell ref="AM40:AQ41"/>
    <mergeCell ref="D40:D41"/>
    <mergeCell ref="E40:E41"/>
    <mergeCell ref="F40:F41"/>
    <mergeCell ref="H40:P41"/>
    <mergeCell ref="Q40:W40"/>
    <mergeCell ref="AE40:AK41"/>
    <mergeCell ref="Q41:W41"/>
    <mergeCell ref="D38:D39"/>
    <mergeCell ref="E38:E39"/>
    <mergeCell ref="F38:F39"/>
    <mergeCell ref="H38:P39"/>
    <mergeCell ref="Q38:W38"/>
    <mergeCell ref="AL42:AL43"/>
    <mergeCell ref="AM42:AQ43"/>
    <mergeCell ref="Q43:W43"/>
    <mergeCell ref="D44:D45"/>
    <mergeCell ref="E44:E45"/>
    <mergeCell ref="F44:F45"/>
    <mergeCell ref="H44:P45"/>
    <mergeCell ref="Q44:W44"/>
    <mergeCell ref="AE44:AK45"/>
    <mergeCell ref="AL44:AL45"/>
    <mergeCell ref="D42:D43"/>
    <mergeCell ref="E42:E43"/>
    <mergeCell ref="F42:F43"/>
    <mergeCell ref="H42:P43"/>
    <mergeCell ref="Q42:W42"/>
    <mergeCell ref="AE42:AK43"/>
    <mergeCell ref="AM44:AQ45"/>
    <mergeCell ref="Q45:W45"/>
    <mergeCell ref="B47:B52"/>
    <mergeCell ref="C47:C52"/>
    <mergeCell ref="D47:D48"/>
    <mergeCell ref="E47:E48"/>
    <mergeCell ref="F47:F48"/>
    <mergeCell ref="H47:P48"/>
    <mergeCell ref="Q47:W47"/>
    <mergeCell ref="X47:AD52"/>
    <mergeCell ref="AM49:AQ50"/>
    <mergeCell ref="Q50:W50"/>
    <mergeCell ref="D51:D52"/>
    <mergeCell ref="E51:E52"/>
    <mergeCell ref="F51:F52"/>
    <mergeCell ref="H51:P52"/>
    <mergeCell ref="Q51:W51"/>
    <mergeCell ref="AE51:AK52"/>
    <mergeCell ref="AL51:AL52"/>
    <mergeCell ref="AM51:AQ52"/>
    <mergeCell ref="AE47:AK50"/>
    <mergeCell ref="AL47:AL48"/>
    <mergeCell ref="AM47:AQ48"/>
    <mergeCell ref="Q48:W48"/>
    <mergeCell ref="D49:D50"/>
    <mergeCell ref="E49:E50"/>
    <mergeCell ref="F49:F50"/>
    <mergeCell ref="H49:P50"/>
    <mergeCell ref="Q49:W49"/>
    <mergeCell ref="AL49:AL50"/>
    <mergeCell ref="Q52:W52"/>
    <mergeCell ref="B53:AQ53"/>
    <mergeCell ref="B55:B60"/>
    <mergeCell ref="C55:C60"/>
    <mergeCell ref="D55:D56"/>
    <mergeCell ref="E55:E56"/>
    <mergeCell ref="F55:F56"/>
    <mergeCell ref="H55:P56"/>
    <mergeCell ref="Q55:W55"/>
    <mergeCell ref="X55:AD60"/>
    <mergeCell ref="AM57:AQ58"/>
    <mergeCell ref="Q58:W58"/>
    <mergeCell ref="D59:D60"/>
    <mergeCell ref="E59:E60"/>
    <mergeCell ref="F59:F60"/>
    <mergeCell ref="H59:P60"/>
    <mergeCell ref="Q59:W59"/>
    <mergeCell ref="AE59:AK60"/>
    <mergeCell ref="AL59:AL60"/>
    <mergeCell ref="AM59:AQ60"/>
    <mergeCell ref="AE55:AK58"/>
    <mergeCell ref="AL55:AL56"/>
    <mergeCell ref="AM55:AQ56"/>
    <mergeCell ref="Q56:W56"/>
    <mergeCell ref="D57:D58"/>
    <mergeCell ref="E57:E58"/>
    <mergeCell ref="F57:F58"/>
    <mergeCell ref="H57:P58"/>
    <mergeCell ref="Q57:W57"/>
    <mergeCell ref="AL57:AL58"/>
    <mergeCell ref="Q60:W60"/>
    <mergeCell ref="B62:B71"/>
    <mergeCell ref="C62:C71"/>
    <mergeCell ref="D62:D63"/>
    <mergeCell ref="E62:E63"/>
    <mergeCell ref="F62:F63"/>
    <mergeCell ref="H62:P63"/>
    <mergeCell ref="Q62:W62"/>
    <mergeCell ref="Q67:W67"/>
    <mergeCell ref="D68:D69"/>
    <mergeCell ref="F70:F71"/>
    <mergeCell ref="H70:P71"/>
    <mergeCell ref="Q70:W70"/>
    <mergeCell ref="AL64:AL65"/>
    <mergeCell ref="AM64:AQ65"/>
    <mergeCell ref="Q65:W65"/>
    <mergeCell ref="D66:D67"/>
    <mergeCell ref="E66:E67"/>
    <mergeCell ref="F66:F67"/>
    <mergeCell ref="H66:P67"/>
    <mergeCell ref="Q66:W66"/>
    <mergeCell ref="AL66:AL67"/>
    <mergeCell ref="AM66:AQ67"/>
    <mergeCell ref="X62:AD71"/>
    <mergeCell ref="AE62:AK67"/>
    <mergeCell ref="AL62:AL63"/>
    <mergeCell ref="AM62:AQ63"/>
    <mergeCell ref="Q63:W63"/>
    <mergeCell ref="D64:D65"/>
    <mergeCell ref="E64:E65"/>
    <mergeCell ref="F64:F65"/>
    <mergeCell ref="H64:P65"/>
    <mergeCell ref="Q64:W64"/>
    <mergeCell ref="AM68:AQ69"/>
    <mergeCell ref="Q69:W69"/>
    <mergeCell ref="D70:D71"/>
    <mergeCell ref="E70:E71"/>
    <mergeCell ref="AE70:AK71"/>
    <mergeCell ref="AL70:AL71"/>
    <mergeCell ref="AM70:AQ71"/>
    <mergeCell ref="E68:E69"/>
    <mergeCell ref="F68:F69"/>
    <mergeCell ref="H68:P69"/>
    <mergeCell ref="Q68:W68"/>
    <mergeCell ref="AE68:AK69"/>
    <mergeCell ref="AL68:AL69"/>
    <mergeCell ref="X74:AD75"/>
    <mergeCell ref="AE74:AK75"/>
    <mergeCell ref="AL74:AL75"/>
    <mergeCell ref="AM74:AQ75"/>
    <mergeCell ref="Q75:W75"/>
    <mergeCell ref="D76:AQ77"/>
    <mergeCell ref="Q71:W71"/>
    <mergeCell ref="B74:B81"/>
    <mergeCell ref="C74:C81"/>
    <mergeCell ref="D74:D75"/>
    <mergeCell ref="E74:E75"/>
    <mergeCell ref="F74:F75"/>
    <mergeCell ref="H74:P75"/>
    <mergeCell ref="Q74:W74"/>
    <mergeCell ref="D78:D79"/>
    <mergeCell ref="E78:E79"/>
    <mergeCell ref="AM78:AQ79"/>
    <mergeCell ref="Q79:W79"/>
    <mergeCell ref="D80:D81"/>
    <mergeCell ref="E80:E81"/>
    <mergeCell ref="F80:F81"/>
    <mergeCell ref="H80:P81"/>
    <mergeCell ref="Q80:W80"/>
    <mergeCell ref="AL80:AL81"/>
    <mergeCell ref="AM80:AQ81"/>
    <mergeCell ref="Q81:W81"/>
    <mergeCell ref="F78:F79"/>
    <mergeCell ref="H78:P79"/>
    <mergeCell ref="Q78:W78"/>
    <mergeCell ref="X78:AD81"/>
    <mergeCell ref="AE78:AK80"/>
    <mergeCell ref="AL78:AL79"/>
    <mergeCell ref="AE81:AK81"/>
    <mergeCell ref="B83:B90"/>
    <mergeCell ref="C83:C90"/>
    <mergeCell ref="D83:D84"/>
    <mergeCell ref="E83:E84"/>
    <mergeCell ref="F83:F84"/>
    <mergeCell ref="H83:P84"/>
    <mergeCell ref="D85:D86"/>
    <mergeCell ref="E85:E86"/>
    <mergeCell ref="F85:F86"/>
    <mergeCell ref="H85:P86"/>
    <mergeCell ref="Q83:W83"/>
    <mergeCell ref="X83:AD90"/>
    <mergeCell ref="AE83:AK88"/>
    <mergeCell ref="AL83:AL84"/>
    <mergeCell ref="AM83:AQ84"/>
    <mergeCell ref="Q84:W84"/>
    <mergeCell ref="Q85:W85"/>
    <mergeCell ref="AL85:AL86"/>
    <mergeCell ref="AM85:AQ86"/>
    <mergeCell ref="Q86:W86"/>
    <mergeCell ref="Q90:W90"/>
    <mergeCell ref="AM87:AQ88"/>
    <mergeCell ref="Q88:W88"/>
    <mergeCell ref="D89:D90"/>
    <mergeCell ref="E89:E90"/>
    <mergeCell ref="F89:F90"/>
    <mergeCell ref="H89:P90"/>
    <mergeCell ref="Q89:W89"/>
    <mergeCell ref="AE89:AK90"/>
    <mergeCell ref="AL89:AL90"/>
    <mergeCell ref="AM89:AQ90"/>
    <mergeCell ref="D87:D88"/>
    <mergeCell ref="E87:E88"/>
    <mergeCell ref="F87:F88"/>
    <mergeCell ref="H87:P88"/>
    <mergeCell ref="Q87:W87"/>
    <mergeCell ref="AL87:AL88"/>
    <mergeCell ref="AM95:AQ96"/>
    <mergeCell ref="Q96:W96"/>
    <mergeCell ref="D97:D98"/>
    <mergeCell ref="E97:E98"/>
    <mergeCell ref="F97:F98"/>
    <mergeCell ref="H97:P98"/>
    <mergeCell ref="Q97:W97"/>
    <mergeCell ref="AE97:AK98"/>
    <mergeCell ref="AL97:AL98"/>
    <mergeCell ref="X93:AD98"/>
    <mergeCell ref="AE93:AK96"/>
    <mergeCell ref="AL93:AL94"/>
    <mergeCell ref="AM93:AQ94"/>
    <mergeCell ref="Q94:W94"/>
    <mergeCell ref="D95:D96"/>
    <mergeCell ref="E95:E96"/>
    <mergeCell ref="F95:F96"/>
    <mergeCell ref="H95:P96"/>
    <mergeCell ref="Q95:W95"/>
    <mergeCell ref="D93:D94"/>
    <mergeCell ref="E93:E94"/>
    <mergeCell ref="F93:F94"/>
    <mergeCell ref="H93:P94"/>
    <mergeCell ref="Q93:W93"/>
    <mergeCell ref="C107:H107"/>
    <mergeCell ref="J107:O107"/>
    <mergeCell ref="Q107:Y107"/>
    <mergeCell ref="AA107:AI107"/>
    <mergeCell ref="AJ107:AQ107"/>
    <mergeCell ref="AJ108:AQ108"/>
    <mergeCell ref="AM97:AQ98"/>
    <mergeCell ref="Q98:W98"/>
    <mergeCell ref="B100:AQ102"/>
    <mergeCell ref="B103:AQ103"/>
    <mergeCell ref="C106:H106"/>
    <mergeCell ref="J106:O106"/>
    <mergeCell ref="Q106:Y106"/>
    <mergeCell ref="AA106:AI106"/>
    <mergeCell ref="AJ106:AQ106"/>
    <mergeCell ref="B93:B98"/>
    <mergeCell ref="C93:C98"/>
    <mergeCell ref="AL95:AL96"/>
    <mergeCell ref="C111:H111"/>
    <mergeCell ref="J111:O111"/>
    <mergeCell ref="Q111:Y111"/>
    <mergeCell ref="AA111:AI111"/>
    <mergeCell ref="AJ111:AQ111"/>
    <mergeCell ref="AJ112:AQ112"/>
    <mergeCell ref="AJ109:AQ109"/>
    <mergeCell ref="C110:H110"/>
    <mergeCell ref="J110:O110"/>
    <mergeCell ref="Q110:Y110"/>
    <mergeCell ref="AA110:AI110"/>
    <mergeCell ref="AJ110:AQ110"/>
    <mergeCell ref="C115:H115"/>
    <mergeCell ref="J115:O115"/>
    <mergeCell ref="Q115:Y115"/>
    <mergeCell ref="AA115:AI115"/>
    <mergeCell ref="AJ115:AQ115"/>
    <mergeCell ref="AJ116:AQ116"/>
    <mergeCell ref="AJ113:AQ113"/>
    <mergeCell ref="C114:H114"/>
    <mergeCell ref="J114:O114"/>
    <mergeCell ref="Q114:Y114"/>
    <mergeCell ref="AA114:AI114"/>
    <mergeCell ref="AJ114:AQ114"/>
    <mergeCell ref="C119:H119"/>
    <mergeCell ref="J119:O119"/>
    <mergeCell ref="Q119:Y119"/>
    <mergeCell ref="AA119:AI119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2"/>
  <sheetViews>
    <sheetView workbookViewId="0">
      <selection activeCell="F9" sqref="F9:F10"/>
    </sheetView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</cols>
  <sheetData>
    <row r="1" spans="1:43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10. SINIFLAR MATEMATİK DERSİ ÜNİTELENDİRİLMİŞ YILLIK DERS PLANI"</f>
        <v>2021 – 2022 EĞİTİM ÖĞRETİM YILI
BOYABAT ANADOLU İMAM HATİP LİSESİ
10. SINIFLAR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4.4" customHeight="1" x14ac:dyDescent="0.3">
      <c r="B9" s="246" t="s">
        <v>6</v>
      </c>
      <c r="C9" s="249"/>
      <c r="D9" s="281">
        <v>1</v>
      </c>
      <c r="E9" s="281" t="s">
        <v>403</v>
      </c>
      <c r="F9" s="259">
        <f>GenelBilgiler!T11</f>
        <v>6</v>
      </c>
      <c r="G9" s="61"/>
      <c r="H9" s="227"/>
      <c r="I9" s="228"/>
      <c r="J9" s="228"/>
      <c r="K9" s="228"/>
      <c r="L9" s="228"/>
      <c r="M9" s="228"/>
      <c r="N9" s="228"/>
      <c r="O9" s="228"/>
      <c r="P9" s="229"/>
      <c r="Q9" s="160"/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326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14.4" customHeight="1" x14ac:dyDescent="0.3">
      <c r="B10" s="247"/>
      <c r="C10" s="250"/>
      <c r="D10" s="275"/>
      <c r="E10" s="275"/>
      <c r="F10" s="188"/>
      <c r="G10" s="60"/>
      <c r="H10" s="217"/>
      <c r="I10" s="218"/>
      <c r="J10" s="218"/>
      <c r="K10" s="218"/>
      <c r="L10" s="218"/>
      <c r="M10" s="218"/>
      <c r="N10" s="218"/>
      <c r="O10" s="218"/>
      <c r="P10" s="219"/>
      <c r="Q10" s="377"/>
      <c r="R10" s="377"/>
      <c r="S10" s="377"/>
      <c r="T10" s="377"/>
      <c r="U10" s="377"/>
      <c r="V10" s="377"/>
      <c r="W10" s="377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14.4" customHeight="1" x14ac:dyDescent="0.3">
      <c r="B11" s="247"/>
      <c r="C11" s="250"/>
      <c r="D11" s="269">
        <v>2</v>
      </c>
      <c r="E11" s="269" t="s">
        <v>404</v>
      </c>
      <c r="F11" s="188">
        <f>GenelBilgiler!T11</f>
        <v>6</v>
      </c>
      <c r="G11" s="57"/>
      <c r="H11" s="172"/>
      <c r="I11" s="173"/>
      <c r="J11" s="173"/>
      <c r="K11" s="173"/>
      <c r="L11" s="173"/>
      <c r="M11" s="173"/>
      <c r="N11" s="173"/>
      <c r="O11" s="173"/>
      <c r="P11" s="174"/>
      <c r="Q11" s="196"/>
      <c r="R11" s="197"/>
      <c r="S11" s="197"/>
      <c r="T11" s="197"/>
      <c r="U11" s="197"/>
      <c r="V11" s="197"/>
      <c r="W11" s="198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14.4" customHeight="1" x14ac:dyDescent="0.3">
      <c r="B12" s="247"/>
      <c r="C12" s="250"/>
      <c r="D12" s="275"/>
      <c r="E12" s="275"/>
      <c r="F12" s="188"/>
      <c r="G12" s="60"/>
      <c r="H12" s="217"/>
      <c r="I12" s="218"/>
      <c r="J12" s="218"/>
      <c r="K12" s="218"/>
      <c r="L12" s="218"/>
      <c r="M12" s="218"/>
      <c r="N12" s="218"/>
      <c r="O12" s="218"/>
      <c r="P12" s="219"/>
      <c r="Q12" s="377"/>
      <c r="R12" s="377"/>
      <c r="S12" s="377"/>
      <c r="T12" s="377"/>
      <c r="U12" s="377"/>
      <c r="V12" s="377"/>
      <c r="W12" s="377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48"/>
      <c r="AN12" s="149"/>
      <c r="AO12" s="149"/>
      <c r="AP12" s="149"/>
      <c r="AQ12" s="150"/>
    </row>
    <row r="13" spans="1:43" ht="14.4" customHeight="1" x14ac:dyDescent="0.3">
      <c r="B13" s="247"/>
      <c r="C13" s="250"/>
      <c r="D13" s="269">
        <v>3</v>
      </c>
      <c r="E13" s="269" t="s">
        <v>405</v>
      </c>
      <c r="F13" s="188">
        <f>GenelBilgiler!T11</f>
        <v>6</v>
      </c>
      <c r="G13" s="58"/>
      <c r="H13" s="278"/>
      <c r="I13" s="279"/>
      <c r="J13" s="279"/>
      <c r="K13" s="279"/>
      <c r="L13" s="279"/>
      <c r="M13" s="279"/>
      <c r="N13" s="279"/>
      <c r="O13" s="279"/>
      <c r="P13" s="280"/>
      <c r="Q13" s="163"/>
      <c r="R13" s="164"/>
      <c r="S13" s="164"/>
      <c r="T13" s="164"/>
      <c r="U13" s="164"/>
      <c r="V13" s="164"/>
      <c r="W13" s="165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48"/>
      <c r="AN13" s="149"/>
      <c r="AO13" s="149"/>
      <c r="AP13" s="149"/>
      <c r="AQ13" s="150"/>
    </row>
    <row r="14" spans="1:43" ht="14.4" customHeight="1" x14ac:dyDescent="0.3">
      <c r="B14" s="247"/>
      <c r="C14" s="250"/>
      <c r="D14" s="275"/>
      <c r="E14" s="275"/>
      <c r="F14" s="188"/>
      <c r="G14" s="60"/>
      <c r="H14" s="217"/>
      <c r="I14" s="218"/>
      <c r="J14" s="218"/>
      <c r="K14" s="218"/>
      <c r="L14" s="218"/>
      <c r="M14" s="218"/>
      <c r="N14" s="218"/>
      <c r="O14" s="218"/>
      <c r="P14" s="219"/>
      <c r="Q14" s="366"/>
      <c r="R14" s="366"/>
      <c r="S14" s="366"/>
      <c r="T14" s="366"/>
      <c r="U14" s="366"/>
      <c r="V14" s="366"/>
      <c r="W14" s="366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48"/>
      <c r="AN14" s="149"/>
      <c r="AO14" s="149"/>
      <c r="AP14" s="149"/>
      <c r="AQ14" s="150"/>
    </row>
    <row r="15" spans="1:43" ht="14.4" customHeight="1" x14ac:dyDescent="0.3">
      <c r="B15" s="247"/>
      <c r="C15" s="250"/>
      <c r="D15" s="184">
        <v>4</v>
      </c>
      <c r="E15" s="186" t="s">
        <v>406</v>
      </c>
      <c r="F15" s="188">
        <f>GenelBilgiler!T11</f>
        <v>6</v>
      </c>
      <c r="G15" s="58"/>
      <c r="H15" s="172"/>
      <c r="I15" s="173"/>
      <c r="J15" s="173"/>
      <c r="K15" s="173"/>
      <c r="L15" s="173"/>
      <c r="M15" s="173"/>
      <c r="N15" s="173"/>
      <c r="O15" s="173"/>
      <c r="P15" s="174"/>
      <c r="Q15" s="326"/>
      <c r="R15" s="199"/>
      <c r="S15" s="199"/>
      <c r="T15" s="199"/>
      <c r="U15" s="199"/>
      <c r="V15" s="199"/>
      <c r="W15" s="200"/>
      <c r="X15" s="222"/>
      <c r="Y15" s="220"/>
      <c r="Z15" s="220"/>
      <c r="AA15" s="220"/>
      <c r="AB15" s="220"/>
      <c r="AC15" s="220"/>
      <c r="AD15" s="221"/>
      <c r="AE15" s="222"/>
      <c r="AF15" s="220"/>
      <c r="AG15" s="220"/>
      <c r="AH15" s="220"/>
      <c r="AI15" s="220"/>
      <c r="AJ15" s="220"/>
      <c r="AK15" s="221"/>
      <c r="AL15" s="205" t="s">
        <v>240</v>
      </c>
      <c r="AM15" s="190"/>
      <c r="AN15" s="191"/>
      <c r="AO15" s="191"/>
      <c r="AP15" s="191"/>
      <c r="AQ15" s="192"/>
    </row>
    <row r="16" spans="1:43" ht="15" customHeight="1" thickBot="1" x14ac:dyDescent="0.35">
      <c r="B16" s="248"/>
      <c r="C16" s="251"/>
      <c r="D16" s="185"/>
      <c r="E16" s="187"/>
      <c r="F16" s="189"/>
      <c r="G16" s="59"/>
      <c r="H16" s="208"/>
      <c r="I16" s="209"/>
      <c r="J16" s="209"/>
      <c r="K16" s="209"/>
      <c r="L16" s="209"/>
      <c r="M16" s="209"/>
      <c r="N16" s="209"/>
      <c r="O16" s="209"/>
      <c r="P16" s="210"/>
      <c r="Q16" s="201"/>
      <c r="R16" s="202"/>
      <c r="S16" s="202"/>
      <c r="T16" s="202"/>
      <c r="U16" s="202"/>
      <c r="V16" s="202"/>
      <c r="W16" s="203"/>
      <c r="X16" s="252"/>
      <c r="Y16" s="253"/>
      <c r="Z16" s="253"/>
      <c r="AA16" s="253"/>
      <c r="AB16" s="253"/>
      <c r="AC16" s="253"/>
      <c r="AD16" s="254"/>
      <c r="AE16" s="252"/>
      <c r="AF16" s="253"/>
      <c r="AG16" s="253"/>
      <c r="AH16" s="253"/>
      <c r="AI16" s="253"/>
      <c r="AJ16" s="253"/>
      <c r="AK16" s="254"/>
      <c r="AL16" s="207"/>
      <c r="AM16" s="193"/>
      <c r="AN16" s="194"/>
      <c r="AO16" s="194"/>
      <c r="AP16" s="194"/>
      <c r="AQ16" s="195"/>
    </row>
    <row r="17" spans="1:43" ht="15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14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f>GenelBilgiler!T11</f>
        <v>6</v>
      </c>
      <c r="G18" s="61"/>
      <c r="H18" s="227"/>
      <c r="I18" s="228"/>
      <c r="J18" s="228"/>
      <c r="K18" s="228"/>
      <c r="L18" s="228"/>
      <c r="M18" s="228"/>
      <c r="N18" s="228"/>
      <c r="O18" s="228"/>
      <c r="P18" s="229"/>
      <c r="Q18" s="160"/>
      <c r="R18" s="161"/>
      <c r="S18" s="161"/>
      <c r="T18" s="161"/>
      <c r="U18" s="161"/>
      <c r="V18" s="161"/>
      <c r="W18" s="162"/>
      <c r="X18" s="223" t="s">
        <v>324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14.4" customHeight="1" x14ac:dyDescent="0.3">
      <c r="B19" s="247"/>
      <c r="C19" s="250"/>
      <c r="D19" s="184"/>
      <c r="E19" s="186"/>
      <c r="F19" s="188"/>
      <c r="G19" s="60"/>
      <c r="H19" s="217"/>
      <c r="I19" s="218"/>
      <c r="J19" s="218"/>
      <c r="K19" s="218"/>
      <c r="L19" s="218"/>
      <c r="M19" s="218"/>
      <c r="N19" s="218"/>
      <c r="O19" s="218"/>
      <c r="P19" s="219"/>
      <c r="Q19" s="366"/>
      <c r="R19" s="366"/>
      <c r="S19" s="366"/>
      <c r="T19" s="366"/>
      <c r="U19" s="366"/>
      <c r="V19" s="366"/>
      <c r="W19" s="366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14.4" customHeight="1" x14ac:dyDescent="0.3">
      <c r="B20" s="247"/>
      <c r="C20" s="250"/>
      <c r="D20" s="184">
        <v>2</v>
      </c>
      <c r="E20" s="186" t="s">
        <v>52</v>
      </c>
      <c r="F20" s="188">
        <f>GenelBilgiler!T11</f>
        <v>6</v>
      </c>
      <c r="G20" s="57"/>
      <c r="H20" s="172"/>
      <c r="I20" s="173"/>
      <c r="J20" s="173"/>
      <c r="K20" s="173"/>
      <c r="L20" s="173"/>
      <c r="M20" s="173"/>
      <c r="N20" s="173"/>
      <c r="O20" s="173"/>
      <c r="P20" s="174"/>
      <c r="Q20" s="196"/>
      <c r="R20" s="197"/>
      <c r="S20" s="197"/>
      <c r="T20" s="197"/>
      <c r="U20" s="197"/>
      <c r="V20" s="197"/>
      <c r="W20" s="198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14.4" customHeight="1" x14ac:dyDescent="0.3">
      <c r="B21" s="247"/>
      <c r="C21" s="250"/>
      <c r="D21" s="184"/>
      <c r="E21" s="186"/>
      <c r="F21" s="188"/>
      <c r="G21" s="60"/>
      <c r="H21" s="217"/>
      <c r="I21" s="218"/>
      <c r="J21" s="218"/>
      <c r="K21" s="218"/>
      <c r="L21" s="218"/>
      <c r="M21" s="218"/>
      <c r="N21" s="218"/>
      <c r="O21" s="218"/>
      <c r="P21" s="219"/>
      <c r="Q21" s="377"/>
      <c r="R21" s="377"/>
      <c r="S21" s="377"/>
      <c r="T21" s="377"/>
      <c r="U21" s="377"/>
      <c r="V21" s="377"/>
      <c r="W21" s="377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14.4" customHeight="1" x14ac:dyDescent="0.3">
      <c r="B22" s="247"/>
      <c r="C22" s="250"/>
      <c r="D22" s="184">
        <v>3</v>
      </c>
      <c r="E22" s="186" t="s">
        <v>31</v>
      </c>
      <c r="F22" s="188">
        <f>GenelBilgiler!T11</f>
        <v>6</v>
      </c>
      <c r="G22" s="57"/>
      <c r="H22" s="172"/>
      <c r="I22" s="173"/>
      <c r="J22" s="173"/>
      <c r="K22" s="173"/>
      <c r="L22" s="173"/>
      <c r="M22" s="173"/>
      <c r="N22" s="173"/>
      <c r="O22" s="173"/>
      <c r="P22" s="174"/>
      <c r="Q22" s="196"/>
      <c r="R22" s="197"/>
      <c r="S22" s="197"/>
      <c r="T22" s="197"/>
      <c r="U22" s="197"/>
      <c r="V22" s="197"/>
      <c r="W22" s="198"/>
      <c r="X22" s="222"/>
      <c r="Y22" s="220"/>
      <c r="Z22" s="220"/>
      <c r="AA22" s="220"/>
      <c r="AB22" s="220"/>
      <c r="AC22" s="220"/>
      <c r="AD22" s="221"/>
      <c r="AE22" s="222"/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14.4" customHeight="1" x14ac:dyDescent="0.3">
      <c r="B23" s="247"/>
      <c r="C23" s="250"/>
      <c r="D23" s="184"/>
      <c r="E23" s="186"/>
      <c r="F23" s="188"/>
      <c r="G23" s="60"/>
      <c r="H23" s="217"/>
      <c r="I23" s="218"/>
      <c r="J23" s="218"/>
      <c r="K23" s="218"/>
      <c r="L23" s="218"/>
      <c r="M23" s="218"/>
      <c r="N23" s="218"/>
      <c r="O23" s="218"/>
      <c r="P23" s="219"/>
      <c r="Q23" s="377"/>
      <c r="R23" s="377"/>
      <c r="S23" s="377"/>
      <c r="T23" s="377"/>
      <c r="U23" s="377"/>
      <c r="V23" s="377"/>
      <c r="W23" s="377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4.4" customHeight="1" x14ac:dyDescent="0.3">
      <c r="B24" s="247"/>
      <c r="C24" s="250"/>
      <c r="D24" s="184">
        <v>4</v>
      </c>
      <c r="E24" s="186" t="s">
        <v>407</v>
      </c>
      <c r="F24" s="188">
        <f>GenelBilgiler!T11</f>
        <v>6</v>
      </c>
      <c r="G24" s="58"/>
      <c r="H24" s="172"/>
      <c r="I24" s="173"/>
      <c r="J24" s="173"/>
      <c r="K24" s="173"/>
      <c r="L24" s="173"/>
      <c r="M24" s="173"/>
      <c r="N24" s="173"/>
      <c r="O24" s="173"/>
      <c r="P24" s="174"/>
      <c r="Q24" s="326"/>
      <c r="R24" s="199"/>
      <c r="S24" s="199"/>
      <c r="T24" s="199"/>
      <c r="U24" s="199"/>
      <c r="V24" s="199"/>
      <c r="W24" s="200"/>
      <c r="X24" s="222"/>
      <c r="Y24" s="220"/>
      <c r="Z24" s="220"/>
      <c r="AA24" s="220"/>
      <c r="AB24" s="220"/>
      <c r="AC24" s="220"/>
      <c r="AD24" s="221"/>
      <c r="AE24" s="222"/>
      <c r="AF24" s="220"/>
      <c r="AG24" s="220"/>
      <c r="AH24" s="220"/>
      <c r="AI24" s="220"/>
      <c r="AJ24" s="220"/>
      <c r="AK24" s="221"/>
      <c r="AL24" s="205" t="s">
        <v>246</v>
      </c>
      <c r="AM24" s="190"/>
      <c r="AN24" s="191"/>
      <c r="AO24" s="191"/>
      <c r="AP24" s="191"/>
      <c r="AQ24" s="192"/>
    </row>
    <row r="25" spans="1:43" ht="15" customHeight="1" thickBot="1" x14ac:dyDescent="0.35">
      <c r="B25" s="248"/>
      <c r="C25" s="251"/>
      <c r="D25" s="185"/>
      <c r="E25" s="187"/>
      <c r="F25" s="189"/>
      <c r="G25" s="59"/>
      <c r="H25" s="208"/>
      <c r="I25" s="209"/>
      <c r="J25" s="209"/>
      <c r="K25" s="209"/>
      <c r="L25" s="209"/>
      <c r="M25" s="209"/>
      <c r="N25" s="209"/>
      <c r="O25" s="209"/>
      <c r="P25" s="210"/>
      <c r="Q25" s="201"/>
      <c r="R25" s="202"/>
      <c r="S25" s="202"/>
      <c r="T25" s="202"/>
      <c r="U25" s="202"/>
      <c r="V25" s="202"/>
      <c r="W25" s="203"/>
      <c r="X25" s="252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4"/>
      <c r="AL25" s="207"/>
      <c r="AM25" s="193"/>
      <c r="AN25" s="194"/>
      <c r="AO25" s="194"/>
      <c r="AP25" s="194"/>
      <c r="AQ25" s="195"/>
    </row>
    <row r="26" spans="1:43" ht="15" thickBot="1" x14ac:dyDescent="0.35"/>
    <row r="27" spans="1:43" ht="14.4" customHeight="1" x14ac:dyDescent="0.3">
      <c r="B27" s="246" t="s">
        <v>9</v>
      </c>
      <c r="C27" s="249"/>
      <c r="D27" s="257">
        <v>1</v>
      </c>
      <c r="E27" s="258" t="s">
        <v>40</v>
      </c>
      <c r="F27" s="259">
        <f>GenelBilgiler!T11</f>
        <v>6</v>
      </c>
      <c r="G27" s="61"/>
      <c r="H27" s="227"/>
      <c r="I27" s="228"/>
      <c r="J27" s="228"/>
      <c r="K27" s="228"/>
      <c r="L27" s="228"/>
      <c r="M27" s="228"/>
      <c r="N27" s="228"/>
      <c r="O27" s="228"/>
      <c r="P27" s="229"/>
      <c r="Q27" s="160"/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14.4" customHeight="1" x14ac:dyDescent="0.3">
      <c r="B28" s="247"/>
      <c r="C28" s="250"/>
      <c r="D28" s="184"/>
      <c r="E28" s="186"/>
      <c r="F28" s="188"/>
      <c r="G28" s="60"/>
      <c r="H28" s="217"/>
      <c r="I28" s="218"/>
      <c r="J28" s="218"/>
      <c r="K28" s="218"/>
      <c r="L28" s="218"/>
      <c r="M28" s="218"/>
      <c r="N28" s="218"/>
      <c r="O28" s="218"/>
      <c r="P28" s="219"/>
      <c r="Q28" s="366"/>
      <c r="R28" s="366"/>
      <c r="S28" s="366"/>
      <c r="T28" s="366"/>
      <c r="U28" s="366"/>
      <c r="V28" s="366"/>
      <c r="W28" s="366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4.4" customHeight="1" x14ac:dyDescent="0.3">
      <c r="B29" s="247"/>
      <c r="C29" s="250"/>
      <c r="D29" s="184">
        <v>2</v>
      </c>
      <c r="E29" s="186" t="s">
        <v>13</v>
      </c>
      <c r="F29" s="188">
        <f>GenelBilgiler!T11</f>
        <v>6</v>
      </c>
      <c r="G29" s="57"/>
      <c r="H29" s="172"/>
      <c r="I29" s="173"/>
      <c r="J29" s="173"/>
      <c r="K29" s="173"/>
      <c r="L29" s="173"/>
      <c r="M29" s="173"/>
      <c r="N29" s="173"/>
      <c r="O29" s="173"/>
      <c r="P29" s="174"/>
      <c r="Q29" s="196"/>
      <c r="R29" s="197"/>
      <c r="S29" s="197"/>
      <c r="T29" s="197"/>
      <c r="U29" s="197"/>
      <c r="V29" s="197"/>
      <c r="W29" s="198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48"/>
      <c r="AN29" s="149"/>
      <c r="AO29" s="149"/>
      <c r="AP29" s="149"/>
      <c r="AQ29" s="150"/>
    </row>
    <row r="30" spans="1:43" ht="14.4" customHeight="1" x14ac:dyDescent="0.3">
      <c r="B30" s="247"/>
      <c r="C30" s="250"/>
      <c r="D30" s="268"/>
      <c r="E30" s="269"/>
      <c r="F30" s="270"/>
      <c r="G30" s="58"/>
      <c r="H30" s="217"/>
      <c r="I30" s="218"/>
      <c r="J30" s="218"/>
      <c r="K30" s="218"/>
      <c r="L30" s="218"/>
      <c r="M30" s="218"/>
      <c r="N30" s="218"/>
      <c r="O30" s="218"/>
      <c r="P30" s="219"/>
      <c r="Q30" s="366"/>
      <c r="R30" s="366"/>
      <c r="S30" s="366"/>
      <c r="T30" s="366"/>
      <c r="U30" s="366"/>
      <c r="V30" s="366"/>
      <c r="W30" s="366"/>
      <c r="X30" s="271"/>
      <c r="Y30" s="272"/>
      <c r="Z30" s="272"/>
      <c r="AA30" s="272"/>
      <c r="AB30" s="272"/>
      <c r="AC30" s="272"/>
      <c r="AD30" s="273"/>
      <c r="AE30" s="222"/>
      <c r="AF30" s="220"/>
      <c r="AG30" s="220"/>
      <c r="AH30" s="220"/>
      <c r="AI30" s="220"/>
      <c r="AJ30" s="220"/>
      <c r="AK30" s="221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378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379"/>
    </row>
    <row r="33" spans="2:43" ht="14.4" customHeight="1" x14ac:dyDescent="0.3">
      <c r="B33" s="247"/>
      <c r="C33" s="250"/>
      <c r="D33" s="274">
        <v>4</v>
      </c>
      <c r="E33" s="275" t="s">
        <v>319</v>
      </c>
      <c r="F33" s="276">
        <f>GenelBilgiler!T11</f>
        <v>6</v>
      </c>
      <c r="G33" s="58"/>
      <c r="H33" s="172"/>
      <c r="I33" s="173"/>
      <c r="J33" s="173"/>
      <c r="K33" s="173"/>
      <c r="L33" s="173"/>
      <c r="M33" s="173"/>
      <c r="N33" s="173"/>
      <c r="O33" s="173"/>
      <c r="P33" s="174"/>
      <c r="Q33" s="346"/>
      <c r="R33" s="347"/>
      <c r="S33" s="347"/>
      <c r="T33" s="347"/>
      <c r="U33" s="347"/>
      <c r="V33" s="347"/>
      <c r="W33" s="348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/>
      <c r="AN33" s="191"/>
      <c r="AO33" s="191"/>
      <c r="AP33" s="191"/>
      <c r="AQ33" s="192"/>
    </row>
    <row r="34" spans="2:43" ht="15" customHeight="1" thickBot="1" x14ac:dyDescent="0.35">
      <c r="B34" s="248"/>
      <c r="C34" s="251"/>
      <c r="D34" s="185"/>
      <c r="E34" s="187"/>
      <c r="F34" s="189"/>
      <c r="G34" s="59"/>
      <c r="H34" s="208"/>
      <c r="I34" s="209"/>
      <c r="J34" s="209"/>
      <c r="K34" s="209"/>
      <c r="L34" s="209"/>
      <c r="M34" s="209"/>
      <c r="N34" s="209"/>
      <c r="O34" s="209"/>
      <c r="P34" s="210"/>
      <c r="Q34" s="201"/>
      <c r="R34" s="202"/>
      <c r="S34" s="202"/>
      <c r="T34" s="202"/>
      <c r="U34" s="202"/>
      <c r="V34" s="202"/>
      <c r="W34" s="203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15" thickBot="1" x14ac:dyDescent="0.35"/>
    <row r="36" spans="2:43" ht="14.4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f>GenelBilgiler!T11</f>
        <v>6</v>
      </c>
      <c r="G36" s="61"/>
      <c r="H36" s="227"/>
      <c r="I36" s="228"/>
      <c r="J36" s="228"/>
      <c r="K36" s="228"/>
      <c r="L36" s="228"/>
      <c r="M36" s="228"/>
      <c r="N36" s="228"/>
      <c r="O36" s="228"/>
      <c r="P36" s="229"/>
      <c r="Q36" s="160"/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14.4" customHeight="1" x14ac:dyDescent="0.3">
      <c r="B37" s="247"/>
      <c r="C37" s="250"/>
      <c r="D37" s="184"/>
      <c r="E37" s="186"/>
      <c r="F37" s="188"/>
      <c r="G37" s="60"/>
      <c r="H37" s="217"/>
      <c r="I37" s="218"/>
      <c r="J37" s="218"/>
      <c r="K37" s="218"/>
      <c r="L37" s="218"/>
      <c r="M37" s="218"/>
      <c r="N37" s="218"/>
      <c r="O37" s="218"/>
      <c r="P37" s="219"/>
      <c r="Q37" s="366"/>
      <c r="R37" s="366"/>
      <c r="S37" s="366"/>
      <c r="T37" s="366"/>
      <c r="U37" s="366"/>
      <c r="V37" s="366"/>
      <c r="W37" s="366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14.4" customHeight="1" x14ac:dyDescent="0.3">
      <c r="B38" s="247"/>
      <c r="C38" s="250"/>
      <c r="D38" s="184">
        <v>2</v>
      </c>
      <c r="E38" s="186" t="s">
        <v>409</v>
      </c>
      <c r="F38" s="188">
        <f>GenelBilgiler!T11</f>
        <v>6</v>
      </c>
      <c r="G38" s="57"/>
      <c r="H38" s="172"/>
      <c r="I38" s="173"/>
      <c r="J38" s="173"/>
      <c r="K38" s="173"/>
      <c r="L38" s="173"/>
      <c r="M38" s="173"/>
      <c r="N38" s="173"/>
      <c r="O38" s="173"/>
      <c r="P38" s="174"/>
      <c r="Q38" s="196"/>
      <c r="R38" s="197"/>
      <c r="S38" s="197"/>
      <c r="T38" s="197"/>
      <c r="U38" s="197"/>
      <c r="V38" s="197"/>
      <c r="W38" s="198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14.4" customHeight="1" x14ac:dyDescent="0.3">
      <c r="B39" s="247"/>
      <c r="C39" s="250"/>
      <c r="D39" s="184"/>
      <c r="E39" s="186"/>
      <c r="F39" s="188"/>
      <c r="G39" s="60"/>
      <c r="H39" s="217"/>
      <c r="I39" s="218"/>
      <c r="J39" s="218"/>
      <c r="K39" s="218"/>
      <c r="L39" s="218"/>
      <c r="M39" s="218"/>
      <c r="N39" s="218"/>
      <c r="O39" s="218"/>
      <c r="P39" s="219"/>
      <c r="Q39" s="377"/>
      <c r="R39" s="377"/>
      <c r="S39" s="377"/>
      <c r="T39" s="377"/>
      <c r="U39" s="377"/>
      <c r="V39" s="377"/>
      <c r="W39" s="377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f>GenelBilgiler!T11</f>
        <v>6</v>
      </c>
      <c r="G40" s="57"/>
      <c r="H40" s="172"/>
      <c r="I40" s="173"/>
      <c r="J40" s="173"/>
      <c r="K40" s="173"/>
      <c r="L40" s="173"/>
      <c r="M40" s="173"/>
      <c r="N40" s="173"/>
      <c r="O40" s="173"/>
      <c r="P40" s="174"/>
      <c r="Q40" s="196"/>
      <c r="R40" s="197"/>
      <c r="S40" s="197"/>
      <c r="T40" s="197"/>
      <c r="U40" s="197"/>
      <c r="V40" s="197"/>
      <c r="W40" s="198"/>
      <c r="X40" s="222"/>
      <c r="Y40" s="220"/>
      <c r="Z40" s="220"/>
      <c r="AA40" s="220"/>
      <c r="AB40" s="220"/>
      <c r="AC40" s="220"/>
      <c r="AD40" s="221"/>
      <c r="AE40" s="222"/>
      <c r="AF40" s="220"/>
      <c r="AG40" s="220"/>
      <c r="AH40" s="220"/>
      <c r="AI40" s="220"/>
      <c r="AJ40" s="220"/>
      <c r="AK40" s="221"/>
      <c r="AL40" s="260" t="s">
        <v>249</v>
      </c>
      <c r="AM40" s="148"/>
      <c r="AN40" s="149"/>
      <c r="AO40" s="149"/>
      <c r="AP40" s="149"/>
      <c r="AQ40" s="150"/>
    </row>
    <row r="41" spans="2:43" ht="14.4" customHeight="1" x14ac:dyDescent="0.3">
      <c r="B41" s="247"/>
      <c r="C41" s="250"/>
      <c r="D41" s="184"/>
      <c r="E41" s="186"/>
      <c r="F41" s="188"/>
      <c r="G41" s="60"/>
      <c r="H41" s="217"/>
      <c r="I41" s="218"/>
      <c r="J41" s="218"/>
      <c r="K41" s="218"/>
      <c r="L41" s="218"/>
      <c r="M41" s="218"/>
      <c r="N41" s="218"/>
      <c r="O41" s="218"/>
      <c r="P41" s="219"/>
      <c r="Q41" s="377"/>
      <c r="R41" s="377"/>
      <c r="S41" s="377"/>
      <c r="T41" s="377"/>
      <c r="U41" s="377"/>
      <c r="V41" s="377"/>
      <c r="W41" s="377"/>
      <c r="X41" s="222"/>
      <c r="Y41" s="220"/>
      <c r="Z41" s="220"/>
      <c r="AA41" s="220"/>
      <c r="AB41" s="220"/>
      <c r="AC41" s="220"/>
      <c r="AD41" s="221"/>
      <c r="AE41" s="222"/>
      <c r="AF41" s="220"/>
      <c r="AG41" s="220"/>
      <c r="AH41" s="220"/>
      <c r="AI41" s="220"/>
      <c r="AJ41" s="220"/>
      <c r="AK41" s="221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f>GenelBilgiler!T11</f>
        <v>6</v>
      </c>
      <c r="G42" s="57"/>
      <c r="H42" s="172"/>
      <c r="I42" s="173"/>
      <c r="J42" s="173"/>
      <c r="K42" s="173"/>
      <c r="L42" s="173"/>
      <c r="M42" s="173"/>
      <c r="N42" s="173"/>
      <c r="O42" s="173"/>
      <c r="P42" s="174"/>
      <c r="Q42" s="196"/>
      <c r="R42" s="197"/>
      <c r="S42" s="197"/>
      <c r="T42" s="197"/>
      <c r="U42" s="197"/>
      <c r="V42" s="197"/>
      <c r="W42" s="198"/>
      <c r="X42" s="222"/>
      <c r="Y42" s="220"/>
      <c r="Z42" s="220"/>
      <c r="AA42" s="220"/>
      <c r="AB42" s="220"/>
      <c r="AC42" s="220"/>
      <c r="AD42" s="221"/>
      <c r="AE42" s="222"/>
      <c r="AF42" s="220"/>
      <c r="AG42" s="220"/>
      <c r="AH42" s="220"/>
      <c r="AI42" s="220"/>
      <c r="AJ42" s="220"/>
      <c r="AK42" s="221"/>
      <c r="AL42" s="205" t="s">
        <v>250</v>
      </c>
      <c r="AM42" s="148"/>
      <c r="AN42" s="149"/>
      <c r="AO42" s="149"/>
      <c r="AP42" s="149"/>
      <c r="AQ42" s="150"/>
    </row>
    <row r="43" spans="2:43" ht="14.4" customHeight="1" x14ac:dyDescent="0.3">
      <c r="B43" s="247"/>
      <c r="C43" s="250"/>
      <c r="D43" s="184"/>
      <c r="E43" s="186"/>
      <c r="F43" s="188"/>
      <c r="G43" s="60"/>
      <c r="H43" s="217"/>
      <c r="I43" s="218"/>
      <c r="J43" s="218"/>
      <c r="K43" s="218"/>
      <c r="L43" s="218"/>
      <c r="M43" s="218"/>
      <c r="N43" s="218"/>
      <c r="O43" s="218"/>
      <c r="P43" s="219"/>
      <c r="Q43" s="377"/>
      <c r="R43" s="377"/>
      <c r="S43" s="377"/>
      <c r="T43" s="377"/>
      <c r="U43" s="377"/>
      <c r="V43" s="377"/>
      <c r="W43" s="377"/>
      <c r="X43" s="222"/>
      <c r="Y43" s="220"/>
      <c r="Z43" s="220"/>
      <c r="AA43" s="220"/>
      <c r="AB43" s="220"/>
      <c r="AC43" s="220"/>
      <c r="AD43" s="221"/>
      <c r="AE43" s="222"/>
      <c r="AF43" s="220"/>
      <c r="AG43" s="220"/>
      <c r="AH43" s="220"/>
      <c r="AI43" s="220"/>
      <c r="AJ43" s="220"/>
      <c r="AK43" s="221"/>
      <c r="AL43" s="205"/>
      <c r="AM43" s="148"/>
      <c r="AN43" s="149"/>
      <c r="AO43" s="149"/>
      <c r="AP43" s="149"/>
      <c r="AQ43" s="150"/>
    </row>
    <row r="44" spans="2:43" ht="14.4" customHeight="1" x14ac:dyDescent="0.3">
      <c r="B44" s="247"/>
      <c r="C44" s="250"/>
      <c r="D44" s="184">
        <v>5</v>
      </c>
      <c r="E44" s="186" t="s">
        <v>412</v>
      </c>
      <c r="F44" s="188">
        <f>GenelBilgiler!T11</f>
        <v>6</v>
      </c>
      <c r="G44" s="58"/>
      <c r="H44" s="172"/>
      <c r="I44" s="173"/>
      <c r="J44" s="173"/>
      <c r="K44" s="173"/>
      <c r="L44" s="173"/>
      <c r="M44" s="173"/>
      <c r="N44" s="173"/>
      <c r="O44" s="173"/>
      <c r="P44" s="174"/>
      <c r="Q44" s="326"/>
      <c r="R44" s="199"/>
      <c r="S44" s="199"/>
      <c r="T44" s="199"/>
      <c r="U44" s="199"/>
      <c r="V44" s="199"/>
      <c r="W44" s="200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15" customHeight="1" thickBot="1" x14ac:dyDescent="0.35">
      <c r="B45" s="248"/>
      <c r="C45" s="251"/>
      <c r="D45" s="185"/>
      <c r="E45" s="187"/>
      <c r="F45" s="189"/>
      <c r="G45" s="59"/>
      <c r="H45" s="208"/>
      <c r="I45" s="209"/>
      <c r="J45" s="209"/>
      <c r="K45" s="209"/>
      <c r="L45" s="209"/>
      <c r="M45" s="209"/>
      <c r="N45" s="209"/>
      <c r="O45" s="209"/>
      <c r="P45" s="210"/>
      <c r="Q45" s="201"/>
      <c r="R45" s="202"/>
      <c r="S45" s="202"/>
      <c r="T45" s="202"/>
      <c r="U45" s="202"/>
      <c r="V45" s="202"/>
      <c r="W45" s="203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14.4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f>GenelBilgiler!T11</f>
        <v>6</v>
      </c>
      <c r="G47" s="61"/>
      <c r="H47" s="227"/>
      <c r="I47" s="228"/>
      <c r="J47" s="228"/>
      <c r="K47" s="228"/>
      <c r="L47" s="228"/>
      <c r="M47" s="228"/>
      <c r="N47" s="228"/>
      <c r="O47" s="228"/>
      <c r="P47" s="229"/>
      <c r="Q47" s="160"/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14.4" customHeight="1" x14ac:dyDescent="0.3">
      <c r="B48" s="247"/>
      <c r="C48" s="250"/>
      <c r="D48" s="184"/>
      <c r="E48" s="186"/>
      <c r="F48" s="188"/>
      <c r="G48" s="60"/>
      <c r="H48" s="217"/>
      <c r="I48" s="218"/>
      <c r="J48" s="218"/>
      <c r="K48" s="218"/>
      <c r="L48" s="218"/>
      <c r="M48" s="218"/>
      <c r="N48" s="218"/>
      <c r="O48" s="218"/>
      <c r="P48" s="219"/>
      <c r="Q48" s="366"/>
      <c r="R48" s="366"/>
      <c r="S48" s="366"/>
      <c r="T48" s="366"/>
      <c r="U48" s="366"/>
      <c r="V48" s="366"/>
      <c r="W48" s="366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14.4" customHeight="1" x14ac:dyDescent="0.3">
      <c r="B49" s="247"/>
      <c r="C49" s="250"/>
      <c r="D49" s="184">
        <v>2</v>
      </c>
      <c r="E49" s="186" t="s">
        <v>413</v>
      </c>
      <c r="F49" s="188">
        <f>GenelBilgiler!T11</f>
        <v>6</v>
      </c>
      <c r="G49" s="57"/>
      <c r="H49" s="172"/>
      <c r="I49" s="173"/>
      <c r="J49" s="173"/>
      <c r="K49" s="173"/>
      <c r="L49" s="173"/>
      <c r="M49" s="173"/>
      <c r="N49" s="173"/>
      <c r="O49" s="173"/>
      <c r="P49" s="174"/>
      <c r="Q49" s="196"/>
      <c r="R49" s="197"/>
      <c r="S49" s="197"/>
      <c r="T49" s="197"/>
      <c r="U49" s="197"/>
      <c r="V49" s="197"/>
      <c r="W49" s="198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14.4" customHeight="1" x14ac:dyDescent="0.3">
      <c r="B50" s="247"/>
      <c r="C50" s="250"/>
      <c r="D50" s="184"/>
      <c r="E50" s="186"/>
      <c r="F50" s="188"/>
      <c r="G50" s="60"/>
      <c r="H50" s="217"/>
      <c r="I50" s="218"/>
      <c r="J50" s="218"/>
      <c r="K50" s="218"/>
      <c r="L50" s="218"/>
      <c r="M50" s="218"/>
      <c r="N50" s="218"/>
      <c r="O50" s="218"/>
      <c r="P50" s="219"/>
      <c r="Q50" s="377"/>
      <c r="R50" s="377"/>
      <c r="S50" s="377"/>
      <c r="T50" s="377"/>
      <c r="U50" s="377"/>
      <c r="V50" s="377"/>
      <c r="W50" s="377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14.4" customHeight="1" x14ac:dyDescent="0.3">
      <c r="B51" s="247"/>
      <c r="C51" s="250"/>
      <c r="D51" s="184">
        <v>3</v>
      </c>
      <c r="E51" s="186" t="s">
        <v>42</v>
      </c>
      <c r="F51" s="188">
        <f>GenelBilgiler!T11</f>
        <v>6</v>
      </c>
      <c r="G51" s="58"/>
      <c r="H51" s="172"/>
      <c r="I51" s="173"/>
      <c r="J51" s="173"/>
      <c r="K51" s="173"/>
      <c r="L51" s="173"/>
      <c r="M51" s="173"/>
      <c r="N51" s="173"/>
      <c r="O51" s="173"/>
      <c r="P51" s="174"/>
      <c r="Q51" s="326"/>
      <c r="R51" s="199"/>
      <c r="S51" s="199"/>
      <c r="T51" s="199"/>
      <c r="U51" s="199"/>
      <c r="V51" s="199"/>
      <c r="W51" s="200"/>
      <c r="X51" s="222"/>
      <c r="Y51" s="220"/>
      <c r="Z51" s="220"/>
      <c r="AA51" s="220"/>
      <c r="AB51" s="220"/>
      <c r="AC51" s="220"/>
      <c r="AD51" s="221"/>
      <c r="AE51" s="222"/>
      <c r="AF51" s="220"/>
      <c r="AG51" s="220"/>
      <c r="AH51" s="220"/>
      <c r="AI51" s="220"/>
      <c r="AJ51" s="220"/>
      <c r="AK51" s="221"/>
      <c r="AL51" s="205" t="s">
        <v>254</v>
      </c>
      <c r="AM51" s="190"/>
      <c r="AN51" s="191"/>
      <c r="AO51" s="191"/>
      <c r="AP51" s="191"/>
      <c r="AQ51" s="192"/>
    </row>
    <row r="52" spans="2:43" ht="15" customHeight="1" thickBot="1" x14ac:dyDescent="0.35">
      <c r="B52" s="248"/>
      <c r="C52" s="251"/>
      <c r="D52" s="185"/>
      <c r="E52" s="187"/>
      <c r="F52" s="189"/>
      <c r="G52" s="59"/>
      <c r="H52" s="208"/>
      <c r="I52" s="209"/>
      <c r="J52" s="209"/>
      <c r="K52" s="209"/>
      <c r="L52" s="209"/>
      <c r="M52" s="209"/>
      <c r="N52" s="209"/>
      <c r="O52" s="209"/>
      <c r="P52" s="210"/>
      <c r="Q52" s="201"/>
      <c r="R52" s="202"/>
      <c r="S52" s="202"/>
      <c r="T52" s="202"/>
      <c r="U52" s="202"/>
      <c r="V52" s="202"/>
      <c r="W52" s="203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193"/>
      <c r="AN52" s="194"/>
      <c r="AO52" s="194"/>
      <c r="AP52" s="194"/>
      <c r="AQ52" s="195"/>
    </row>
    <row r="53" spans="2:43" ht="32.4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15" thickBot="1" x14ac:dyDescent="0.35"/>
    <row r="55" spans="2:43" ht="14.4" customHeight="1" x14ac:dyDescent="0.3">
      <c r="B55" s="246" t="s">
        <v>12</v>
      </c>
      <c r="C55" s="249"/>
      <c r="D55" s="257">
        <v>2</v>
      </c>
      <c r="E55" s="258" t="s">
        <v>415</v>
      </c>
      <c r="F55" s="259">
        <f>GenelBilgiler!T11</f>
        <v>6</v>
      </c>
      <c r="G55" s="61"/>
      <c r="H55" s="227"/>
      <c r="I55" s="228"/>
      <c r="J55" s="228"/>
      <c r="K55" s="228"/>
      <c r="L55" s="228"/>
      <c r="M55" s="228"/>
      <c r="N55" s="228"/>
      <c r="O55" s="228"/>
      <c r="P55" s="229"/>
      <c r="Q55" s="160"/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14.4" customHeight="1" x14ac:dyDescent="0.3">
      <c r="B56" s="247"/>
      <c r="C56" s="250"/>
      <c r="D56" s="184"/>
      <c r="E56" s="186"/>
      <c r="F56" s="188"/>
      <c r="G56" s="60"/>
      <c r="H56" s="217"/>
      <c r="I56" s="218"/>
      <c r="J56" s="218"/>
      <c r="K56" s="218"/>
      <c r="L56" s="218"/>
      <c r="M56" s="218"/>
      <c r="N56" s="218"/>
      <c r="O56" s="218"/>
      <c r="P56" s="219"/>
      <c r="Q56" s="366"/>
      <c r="R56" s="366"/>
      <c r="S56" s="366"/>
      <c r="T56" s="366"/>
      <c r="U56" s="366"/>
      <c r="V56" s="366"/>
      <c r="W56" s="366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14.4" customHeight="1" x14ac:dyDescent="0.3">
      <c r="B57" s="247"/>
      <c r="C57" s="250"/>
      <c r="D57" s="184">
        <v>3</v>
      </c>
      <c r="E57" s="186" t="s">
        <v>320</v>
      </c>
      <c r="F57" s="188">
        <f>GenelBilgiler!T11</f>
        <v>6</v>
      </c>
      <c r="G57" s="57"/>
      <c r="H57" s="172"/>
      <c r="I57" s="173"/>
      <c r="J57" s="173"/>
      <c r="K57" s="173"/>
      <c r="L57" s="173"/>
      <c r="M57" s="173"/>
      <c r="N57" s="173"/>
      <c r="O57" s="173"/>
      <c r="P57" s="174"/>
      <c r="Q57" s="196"/>
      <c r="R57" s="197"/>
      <c r="S57" s="197"/>
      <c r="T57" s="197"/>
      <c r="U57" s="197"/>
      <c r="V57" s="197"/>
      <c r="W57" s="198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14.4" customHeight="1" x14ac:dyDescent="0.3">
      <c r="B58" s="247"/>
      <c r="C58" s="250"/>
      <c r="D58" s="184"/>
      <c r="E58" s="186"/>
      <c r="F58" s="188"/>
      <c r="G58" s="60"/>
      <c r="H58" s="217"/>
      <c r="I58" s="218"/>
      <c r="J58" s="218"/>
      <c r="K58" s="218"/>
      <c r="L58" s="218"/>
      <c r="M58" s="218"/>
      <c r="N58" s="218"/>
      <c r="O58" s="218"/>
      <c r="P58" s="219"/>
      <c r="Q58" s="377"/>
      <c r="R58" s="377"/>
      <c r="S58" s="377"/>
      <c r="T58" s="377"/>
      <c r="U58" s="377"/>
      <c r="V58" s="377"/>
      <c r="W58" s="377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14.4" customHeight="1" x14ac:dyDescent="0.3">
      <c r="B59" s="247"/>
      <c r="C59" s="250"/>
      <c r="D59" s="184">
        <v>4</v>
      </c>
      <c r="E59" s="186" t="s">
        <v>54</v>
      </c>
      <c r="F59" s="188">
        <f>GenelBilgiler!T11</f>
        <v>6</v>
      </c>
      <c r="G59" s="58"/>
      <c r="H59" s="172"/>
      <c r="I59" s="173"/>
      <c r="J59" s="173"/>
      <c r="K59" s="173"/>
      <c r="L59" s="173"/>
      <c r="M59" s="173"/>
      <c r="N59" s="173"/>
      <c r="O59" s="173"/>
      <c r="P59" s="174"/>
      <c r="Q59" s="326"/>
      <c r="R59" s="199"/>
      <c r="S59" s="199"/>
      <c r="T59" s="199"/>
      <c r="U59" s="199"/>
      <c r="V59" s="199"/>
      <c r="W59" s="200"/>
      <c r="X59" s="222"/>
      <c r="Y59" s="220"/>
      <c r="Z59" s="220"/>
      <c r="AA59" s="220"/>
      <c r="AB59" s="220"/>
      <c r="AC59" s="220"/>
      <c r="AD59" s="221"/>
      <c r="AE59" s="222"/>
      <c r="AF59" s="220"/>
      <c r="AG59" s="220"/>
      <c r="AH59" s="220"/>
      <c r="AI59" s="220"/>
      <c r="AJ59" s="220"/>
      <c r="AK59" s="221"/>
      <c r="AL59" s="205" t="s">
        <v>257</v>
      </c>
      <c r="AM59" s="190"/>
      <c r="AN59" s="191"/>
      <c r="AO59" s="191"/>
      <c r="AP59" s="191"/>
      <c r="AQ59" s="192"/>
    </row>
    <row r="60" spans="2:43" ht="15" customHeight="1" thickBot="1" x14ac:dyDescent="0.35">
      <c r="B60" s="248"/>
      <c r="C60" s="251"/>
      <c r="D60" s="185"/>
      <c r="E60" s="187"/>
      <c r="F60" s="189"/>
      <c r="G60" s="59"/>
      <c r="H60" s="208"/>
      <c r="I60" s="209"/>
      <c r="J60" s="209"/>
      <c r="K60" s="209"/>
      <c r="L60" s="209"/>
      <c r="M60" s="209"/>
      <c r="N60" s="209"/>
      <c r="O60" s="209"/>
      <c r="P60" s="210"/>
      <c r="Q60" s="201"/>
      <c r="R60" s="202"/>
      <c r="S60" s="202"/>
      <c r="T60" s="202"/>
      <c r="U60" s="202"/>
      <c r="V60" s="202"/>
      <c r="W60" s="203"/>
      <c r="X60" s="252"/>
      <c r="Y60" s="253"/>
      <c r="Z60" s="253"/>
      <c r="AA60" s="253"/>
      <c r="AB60" s="253"/>
      <c r="AC60" s="253"/>
      <c r="AD60" s="254"/>
      <c r="AE60" s="252"/>
      <c r="AF60" s="253"/>
      <c r="AG60" s="253"/>
      <c r="AH60" s="253"/>
      <c r="AI60" s="253"/>
      <c r="AJ60" s="253"/>
      <c r="AK60" s="254"/>
      <c r="AL60" s="207"/>
      <c r="AM60" s="193"/>
      <c r="AN60" s="194"/>
      <c r="AO60" s="194"/>
      <c r="AP60" s="194"/>
      <c r="AQ60" s="195"/>
    </row>
    <row r="61" spans="2:43" ht="15" thickBot="1" x14ac:dyDescent="0.35"/>
    <row r="62" spans="2:43" ht="14.4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f>GenelBilgiler!T11</f>
        <v>6</v>
      </c>
      <c r="G62" s="61"/>
      <c r="H62" s="227"/>
      <c r="I62" s="228"/>
      <c r="J62" s="228"/>
      <c r="K62" s="228"/>
      <c r="L62" s="228"/>
      <c r="M62" s="228"/>
      <c r="N62" s="228"/>
      <c r="O62" s="228"/>
      <c r="P62" s="229"/>
      <c r="Q62" s="160"/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14.4" customHeight="1" x14ac:dyDescent="0.3">
      <c r="B63" s="247"/>
      <c r="C63" s="250"/>
      <c r="D63" s="184"/>
      <c r="E63" s="186"/>
      <c r="F63" s="188"/>
      <c r="G63" s="60"/>
      <c r="H63" s="217"/>
      <c r="I63" s="218"/>
      <c r="J63" s="218"/>
      <c r="K63" s="218"/>
      <c r="L63" s="218"/>
      <c r="M63" s="218"/>
      <c r="N63" s="218"/>
      <c r="O63" s="218"/>
      <c r="P63" s="219"/>
      <c r="Q63" s="366"/>
      <c r="R63" s="366"/>
      <c r="S63" s="366"/>
      <c r="T63" s="366"/>
      <c r="U63" s="366"/>
      <c r="V63" s="366"/>
      <c r="W63" s="366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14.4" customHeight="1" x14ac:dyDescent="0.3">
      <c r="B64" s="247"/>
      <c r="C64" s="250"/>
      <c r="D64" s="184">
        <v>2</v>
      </c>
      <c r="E64" s="186" t="s">
        <v>318</v>
      </c>
      <c r="F64" s="188">
        <f>GenelBilgiler!T11</f>
        <v>6</v>
      </c>
      <c r="G64" s="57"/>
      <c r="H64" s="172"/>
      <c r="I64" s="173"/>
      <c r="J64" s="173"/>
      <c r="K64" s="173"/>
      <c r="L64" s="173"/>
      <c r="M64" s="173"/>
      <c r="N64" s="173"/>
      <c r="O64" s="173"/>
      <c r="P64" s="174"/>
      <c r="Q64" s="196"/>
      <c r="R64" s="197"/>
      <c r="S64" s="197"/>
      <c r="T64" s="197"/>
      <c r="U64" s="197"/>
      <c r="V64" s="197"/>
      <c r="W64" s="198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14.4" customHeight="1" x14ac:dyDescent="0.3">
      <c r="B65" s="247"/>
      <c r="C65" s="250"/>
      <c r="D65" s="184"/>
      <c r="E65" s="186"/>
      <c r="F65" s="188"/>
      <c r="G65" s="60"/>
      <c r="H65" s="217"/>
      <c r="I65" s="218"/>
      <c r="J65" s="218"/>
      <c r="K65" s="218"/>
      <c r="L65" s="218"/>
      <c r="M65" s="218"/>
      <c r="N65" s="218"/>
      <c r="O65" s="218"/>
      <c r="P65" s="219"/>
      <c r="Q65" s="377"/>
      <c r="R65" s="377"/>
      <c r="S65" s="377"/>
      <c r="T65" s="377"/>
      <c r="U65" s="377"/>
      <c r="V65" s="377"/>
      <c r="W65" s="377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14.4" customHeight="1" x14ac:dyDescent="0.3">
      <c r="B66" s="247"/>
      <c r="C66" s="250"/>
      <c r="D66" s="184">
        <v>3</v>
      </c>
      <c r="E66" s="186" t="s">
        <v>5</v>
      </c>
      <c r="F66" s="188">
        <f>GenelBilgiler!T11</f>
        <v>6</v>
      </c>
      <c r="G66" s="57"/>
      <c r="H66" s="172"/>
      <c r="I66" s="173"/>
      <c r="J66" s="173"/>
      <c r="K66" s="173"/>
      <c r="L66" s="173"/>
      <c r="M66" s="173"/>
      <c r="N66" s="173"/>
      <c r="O66" s="173"/>
      <c r="P66" s="174"/>
      <c r="Q66" s="196"/>
      <c r="R66" s="197"/>
      <c r="S66" s="197"/>
      <c r="T66" s="197"/>
      <c r="U66" s="197"/>
      <c r="V66" s="197"/>
      <c r="W66" s="198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48"/>
      <c r="AN66" s="149"/>
      <c r="AO66" s="149"/>
      <c r="AP66" s="149"/>
      <c r="AQ66" s="150"/>
    </row>
    <row r="67" spans="2:43" ht="14.4" customHeight="1" x14ac:dyDescent="0.3">
      <c r="B67" s="247"/>
      <c r="C67" s="250"/>
      <c r="D67" s="184"/>
      <c r="E67" s="186"/>
      <c r="F67" s="188"/>
      <c r="G67" s="60"/>
      <c r="H67" s="217"/>
      <c r="I67" s="218"/>
      <c r="J67" s="218"/>
      <c r="K67" s="218"/>
      <c r="L67" s="218"/>
      <c r="M67" s="218"/>
      <c r="N67" s="218"/>
      <c r="O67" s="218"/>
      <c r="P67" s="219"/>
      <c r="Q67" s="377"/>
      <c r="R67" s="377"/>
      <c r="S67" s="377"/>
      <c r="T67" s="377"/>
      <c r="U67" s="377"/>
      <c r="V67" s="377"/>
      <c r="W67" s="377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48"/>
      <c r="AN67" s="149"/>
      <c r="AO67" s="149"/>
      <c r="AP67" s="149"/>
      <c r="AQ67" s="150"/>
    </row>
    <row r="68" spans="2:43" ht="14.4" customHeight="1" x14ac:dyDescent="0.3">
      <c r="B68" s="247"/>
      <c r="C68" s="250"/>
      <c r="D68" s="184">
        <v>4</v>
      </c>
      <c r="E68" s="186" t="s">
        <v>417</v>
      </c>
      <c r="F68" s="188">
        <f>GenelBilgiler!T11</f>
        <v>6</v>
      </c>
      <c r="G68" s="57"/>
      <c r="H68" s="172"/>
      <c r="I68" s="173"/>
      <c r="J68" s="173"/>
      <c r="K68" s="173"/>
      <c r="L68" s="173"/>
      <c r="M68" s="173"/>
      <c r="N68" s="173"/>
      <c r="O68" s="173"/>
      <c r="P68" s="174"/>
      <c r="Q68" s="196"/>
      <c r="R68" s="197"/>
      <c r="S68" s="197"/>
      <c r="T68" s="197"/>
      <c r="U68" s="197"/>
      <c r="V68" s="197"/>
      <c r="W68" s="198"/>
      <c r="X68" s="222"/>
      <c r="Y68" s="220"/>
      <c r="Z68" s="220"/>
      <c r="AA68" s="220"/>
      <c r="AB68" s="220"/>
      <c r="AC68" s="220"/>
      <c r="AD68" s="221"/>
      <c r="AE68" s="222"/>
      <c r="AF68" s="220"/>
      <c r="AG68" s="220"/>
      <c r="AH68" s="220"/>
      <c r="AI68" s="220"/>
      <c r="AJ68" s="220"/>
      <c r="AK68" s="221"/>
      <c r="AL68" s="205" t="s">
        <v>261</v>
      </c>
      <c r="AM68" s="148"/>
      <c r="AN68" s="149"/>
      <c r="AO68" s="149"/>
      <c r="AP68" s="149"/>
      <c r="AQ68" s="150"/>
    </row>
    <row r="69" spans="2:43" ht="14.4" customHeight="1" x14ac:dyDescent="0.3">
      <c r="B69" s="247"/>
      <c r="C69" s="250"/>
      <c r="D69" s="184"/>
      <c r="E69" s="186"/>
      <c r="F69" s="188"/>
      <c r="G69" s="60"/>
      <c r="H69" s="217"/>
      <c r="I69" s="218"/>
      <c r="J69" s="218"/>
      <c r="K69" s="218"/>
      <c r="L69" s="218"/>
      <c r="M69" s="218"/>
      <c r="N69" s="218"/>
      <c r="O69" s="218"/>
      <c r="P69" s="219"/>
      <c r="Q69" s="377"/>
      <c r="R69" s="377"/>
      <c r="S69" s="377"/>
      <c r="T69" s="377"/>
      <c r="U69" s="377"/>
      <c r="V69" s="377"/>
      <c r="W69" s="377"/>
      <c r="X69" s="222"/>
      <c r="Y69" s="220"/>
      <c r="Z69" s="220"/>
      <c r="AA69" s="220"/>
      <c r="AB69" s="220"/>
      <c r="AC69" s="220"/>
      <c r="AD69" s="221"/>
      <c r="AE69" s="222"/>
      <c r="AF69" s="220"/>
      <c r="AG69" s="220"/>
      <c r="AH69" s="220"/>
      <c r="AI69" s="220"/>
      <c r="AJ69" s="220"/>
      <c r="AK69" s="221"/>
      <c r="AL69" s="205"/>
      <c r="AM69" s="148"/>
      <c r="AN69" s="149"/>
      <c r="AO69" s="149"/>
      <c r="AP69" s="149"/>
      <c r="AQ69" s="150"/>
    </row>
    <row r="70" spans="2:43" ht="14.4" customHeight="1" x14ac:dyDescent="0.3">
      <c r="B70" s="247"/>
      <c r="C70" s="250"/>
      <c r="D70" s="184">
        <v>5</v>
      </c>
      <c r="E70" s="186" t="s">
        <v>55</v>
      </c>
      <c r="F70" s="188">
        <f>GenelBilgiler!T11</f>
        <v>6</v>
      </c>
      <c r="G70" s="58"/>
      <c r="H70" s="172"/>
      <c r="I70" s="173"/>
      <c r="J70" s="173"/>
      <c r="K70" s="173"/>
      <c r="L70" s="173"/>
      <c r="M70" s="173"/>
      <c r="N70" s="173"/>
      <c r="O70" s="173"/>
      <c r="P70" s="174"/>
      <c r="Q70" s="326"/>
      <c r="R70" s="199"/>
      <c r="S70" s="199"/>
      <c r="T70" s="199"/>
      <c r="U70" s="199"/>
      <c r="V70" s="199"/>
      <c r="W70" s="200"/>
      <c r="X70" s="222"/>
      <c r="Y70" s="220"/>
      <c r="Z70" s="220"/>
      <c r="AA70" s="220"/>
      <c r="AB70" s="220"/>
      <c r="AC70" s="220"/>
      <c r="AD70" s="221"/>
      <c r="AE70" s="222"/>
      <c r="AF70" s="220"/>
      <c r="AG70" s="220"/>
      <c r="AH70" s="220"/>
      <c r="AI70" s="220"/>
      <c r="AJ70" s="220"/>
      <c r="AK70" s="221"/>
      <c r="AL70" s="205" t="s">
        <v>262</v>
      </c>
      <c r="AM70" s="190"/>
      <c r="AN70" s="191"/>
      <c r="AO70" s="191"/>
      <c r="AP70" s="191"/>
      <c r="AQ70" s="192"/>
    </row>
    <row r="71" spans="2:43" ht="15" customHeight="1" thickBot="1" x14ac:dyDescent="0.35">
      <c r="B71" s="248"/>
      <c r="C71" s="251"/>
      <c r="D71" s="185"/>
      <c r="E71" s="187"/>
      <c r="F71" s="189"/>
      <c r="G71" s="59"/>
      <c r="H71" s="208"/>
      <c r="I71" s="209"/>
      <c r="J71" s="209"/>
      <c r="K71" s="209"/>
      <c r="L71" s="209"/>
      <c r="M71" s="209"/>
      <c r="N71" s="209"/>
      <c r="O71" s="209"/>
      <c r="P71" s="210"/>
      <c r="Q71" s="201"/>
      <c r="R71" s="202"/>
      <c r="S71" s="202"/>
      <c r="T71" s="202"/>
      <c r="U71" s="202"/>
      <c r="V71" s="202"/>
      <c r="W71" s="203"/>
      <c r="X71" s="252"/>
      <c r="Y71" s="253"/>
      <c r="Z71" s="253"/>
      <c r="AA71" s="253"/>
      <c r="AB71" s="253"/>
      <c r="AC71" s="253"/>
      <c r="AD71" s="254"/>
      <c r="AE71" s="252"/>
      <c r="AF71" s="253"/>
      <c r="AG71" s="253"/>
      <c r="AH71" s="253"/>
      <c r="AI71" s="253"/>
      <c r="AJ71" s="253"/>
      <c r="AK71" s="254"/>
      <c r="AL71" s="207"/>
      <c r="AM71" s="193"/>
      <c r="AN71" s="194"/>
      <c r="AO71" s="194"/>
      <c r="AP71" s="194"/>
      <c r="AQ71" s="195"/>
    </row>
    <row r="72" spans="2:43" ht="15.6" x14ac:dyDescent="0.3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15" thickBot="1" x14ac:dyDescent="0.35"/>
    <row r="74" spans="2:43" ht="14.4" customHeight="1" x14ac:dyDescent="0.3">
      <c r="B74" s="246" t="s">
        <v>8</v>
      </c>
      <c r="C74" s="249"/>
      <c r="D74" s="257">
        <v>1</v>
      </c>
      <c r="E74" s="258" t="s">
        <v>30</v>
      </c>
      <c r="F74" s="259">
        <f>GenelBilgiler!T11</f>
        <v>6</v>
      </c>
      <c r="G74" s="61"/>
      <c r="H74" s="227"/>
      <c r="I74" s="228"/>
      <c r="J74" s="228"/>
      <c r="K74" s="228"/>
      <c r="L74" s="228"/>
      <c r="M74" s="228"/>
      <c r="N74" s="228"/>
      <c r="O74" s="228"/>
      <c r="P74" s="229"/>
      <c r="Q74" s="160"/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326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14.4" customHeight="1" x14ac:dyDescent="0.3">
      <c r="B75" s="247"/>
      <c r="C75" s="250"/>
      <c r="D75" s="268"/>
      <c r="E75" s="269"/>
      <c r="F75" s="270"/>
      <c r="G75" s="58"/>
      <c r="H75" s="217"/>
      <c r="I75" s="218"/>
      <c r="J75" s="218"/>
      <c r="K75" s="218"/>
      <c r="L75" s="218"/>
      <c r="M75" s="218"/>
      <c r="N75" s="218"/>
      <c r="O75" s="218"/>
      <c r="P75" s="219"/>
      <c r="Q75" s="366"/>
      <c r="R75" s="366"/>
      <c r="S75" s="366"/>
      <c r="T75" s="366"/>
      <c r="U75" s="366"/>
      <c r="V75" s="366"/>
      <c r="W75" s="366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378"/>
    </row>
    <row r="77" spans="2:43" ht="14.4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379"/>
    </row>
    <row r="78" spans="2:43" ht="14.4" customHeight="1" x14ac:dyDescent="0.3">
      <c r="B78" s="247"/>
      <c r="C78" s="250"/>
      <c r="D78" s="274">
        <v>3</v>
      </c>
      <c r="E78" s="275" t="s">
        <v>31</v>
      </c>
      <c r="F78" s="276">
        <f>GenelBilgiler!T11</f>
        <v>6</v>
      </c>
      <c r="G78" s="58"/>
      <c r="H78" s="172"/>
      <c r="I78" s="173"/>
      <c r="J78" s="173"/>
      <c r="K78" s="173"/>
      <c r="L78" s="173"/>
      <c r="M78" s="173"/>
      <c r="N78" s="173"/>
      <c r="O78" s="173"/>
      <c r="P78" s="174"/>
      <c r="Q78" s="163"/>
      <c r="R78" s="164"/>
      <c r="S78" s="164"/>
      <c r="T78" s="164"/>
      <c r="U78" s="164"/>
      <c r="V78" s="164"/>
      <c r="W78" s="165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148"/>
      <c r="AN78" s="149"/>
      <c r="AO78" s="149"/>
      <c r="AP78" s="149"/>
      <c r="AQ78" s="150"/>
    </row>
    <row r="79" spans="2:43" ht="14.4" customHeight="1" x14ac:dyDescent="0.3">
      <c r="B79" s="247"/>
      <c r="C79" s="250"/>
      <c r="D79" s="184"/>
      <c r="E79" s="186"/>
      <c r="F79" s="188"/>
      <c r="G79" s="60"/>
      <c r="H79" s="217"/>
      <c r="I79" s="218"/>
      <c r="J79" s="218"/>
      <c r="K79" s="218"/>
      <c r="L79" s="218"/>
      <c r="M79" s="218"/>
      <c r="N79" s="218"/>
      <c r="O79" s="218"/>
      <c r="P79" s="219"/>
      <c r="Q79" s="377"/>
      <c r="R79" s="377"/>
      <c r="S79" s="377"/>
      <c r="T79" s="377"/>
      <c r="U79" s="377"/>
      <c r="V79" s="377"/>
      <c r="W79" s="377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48"/>
      <c r="AN79" s="149"/>
      <c r="AO79" s="149"/>
      <c r="AP79" s="149"/>
      <c r="AQ79" s="150"/>
    </row>
    <row r="80" spans="2:43" ht="14.4" customHeight="1" x14ac:dyDescent="0.3">
      <c r="B80" s="247"/>
      <c r="C80" s="250"/>
      <c r="D80" s="184">
        <v>4</v>
      </c>
      <c r="E80" s="186" t="s">
        <v>407</v>
      </c>
      <c r="F80" s="188">
        <f>GenelBilgiler!T11</f>
        <v>6</v>
      </c>
      <c r="G80" s="58"/>
      <c r="H80" s="172"/>
      <c r="I80" s="173"/>
      <c r="J80" s="173"/>
      <c r="K80" s="173"/>
      <c r="L80" s="173"/>
      <c r="M80" s="173"/>
      <c r="N80" s="173"/>
      <c r="O80" s="173"/>
      <c r="P80" s="174"/>
      <c r="Q80" s="326"/>
      <c r="R80" s="199"/>
      <c r="S80" s="199"/>
      <c r="T80" s="199"/>
      <c r="U80" s="199"/>
      <c r="V80" s="199"/>
      <c r="W80" s="200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/>
      <c r="AN80" s="191"/>
      <c r="AO80" s="191"/>
      <c r="AP80" s="191"/>
      <c r="AQ80" s="192"/>
    </row>
    <row r="81" spans="2:43" ht="15" customHeight="1" thickBot="1" x14ac:dyDescent="0.35">
      <c r="B81" s="248"/>
      <c r="C81" s="251"/>
      <c r="D81" s="185"/>
      <c r="E81" s="187"/>
      <c r="F81" s="189"/>
      <c r="G81" s="59"/>
      <c r="H81" s="208"/>
      <c r="I81" s="209"/>
      <c r="J81" s="209"/>
      <c r="K81" s="209"/>
      <c r="L81" s="209"/>
      <c r="M81" s="209"/>
      <c r="N81" s="209"/>
      <c r="O81" s="209"/>
      <c r="P81" s="210"/>
      <c r="Q81" s="201"/>
      <c r="R81" s="202"/>
      <c r="S81" s="202"/>
      <c r="T81" s="202"/>
      <c r="U81" s="202"/>
      <c r="V81" s="202"/>
      <c r="W81" s="203"/>
      <c r="X81" s="252"/>
      <c r="Y81" s="253"/>
      <c r="Z81" s="253"/>
      <c r="AA81" s="253"/>
      <c r="AB81" s="253"/>
      <c r="AC81" s="253"/>
      <c r="AD81" s="254"/>
      <c r="AE81" s="252"/>
      <c r="AF81" s="253"/>
      <c r="AG81" s="253"/>
      <c r="AH81" s="253"/>
      <c r="AI81" s="253"/>
      <c r="AJ81" s="253"/>
      <c r="AK81" s="254"/>
      <c r="AL81" s="207"/>
      <c r="AM81" s="193"/>
      <c r="AN81" s="194"/>
      <c r="AO81" s="194"/>
      <c r="AP81" s="194"/>
      <c r="AQ81" s="195"/>
    </row>
    <row r="82" spans="2:43" ht="15" thickBot="1" x14ac:dyDescent="0.35"/>
    <row r="83" spans="2:43" ht="14.4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f>GenelBilgiler!T11</f>
        <v>6</v>
      </c>
      <c r="G83" s="61"/>
      <c r="H83" s="227"/>
      <c r="I83" s="228"/>
      <c r="J83" s="228"/>
      <c r="K83" s="228"/>
      <c r="L83" s="228"/>
      <c r="M83" s="228"/>
      <c r="N83" s="228"/>
      <c r="O83" s="228"/>
      <c r="P83" s="229"/>
      <c r="Q83" s="160"/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14.4" customHeight="1" x14ac:dyDescent="0.3">
      <c r="B84" s="247"/>
      <c r="C84" s="250"/>
      <c r="D84" s="184"/>
      <c r="E84" s="186"/>
      <c r="F84" s="188"/>
      <c r="G84" s="60"/>
      <c r="H84" s="217"/>
      <c r="I84" s="218"/>
      <c r="J84" s="218"/>
      <c r="K84" s="218"/>
      <c r="L84" s="218"/>
      <c r="M84" s="218"/>
      <c r="N84" s="218"/>
      <c r="O84" s="218"/>
      <c r="P84" s="219"/>
      <c r="Q84" s="366"/>
      <c r="R84" s="366"/>
      <c r="S84" s="366"/>
      <c r="T84" s="366"/>
      <c r="U84" s="366"/>
      <c r="V84" s="366"/>
      <c r="W84" s="366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14.4" customHeight="1" x14ac:dyDescent="0.3">
      <c r="B85" s="247"/>
      <c r="C85" s="250"/>
      <c r="D85" s="184">
        <v>2</v>
      </c>
      <c r="E85" s="186" t="s">
        <v>420</v>
      </c>
      <c r="F85" s="188">
        <f>GenelBilgiler!T11</f>
        <v>6</v>
      </c>
      <c r="G85" s="57"/>
      <c r="H85" s="172"/>
      <c r="I85" s="173"/>
      <c r="J85" s="173"/>
      <c r="K85" s="173"/>
      <c r="L85" s="173"/>
      <c r="M85" s="173"/>
      <c r="N85" s="173"/>
      <c r="O85" s="173"/>
      <c r="P85" s="174"/>
      <c r="Q85" s="196"/>
      <c r="R85" s="197"/>
      <c r="S85" s="197"/>
      <c r="T85" s="197"/>
      <c r="U85" s="197"/>
      <c r="V85" s="197"/>
      <c r="W85" s="198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14.4" customHeight="1" x14ac:dyDescent="0.3">
      <c r="B86" s="247"/>
      <c r="C86" s="250"/>
      <c r="D86" s="184"/>
      <c r="E86" s="186"/>
      <c r="F86" s="188"/>
      <c r="G86" s="60"/>
      <c r="H86" s="217"/>
      <c r="I86" s="218"/>
      <c r="J86" s="218"/>
      <c r="K86" s="218"/>
      <c r="L86" s="218"/>
      <c r="M86" s="218"/>
      <c r="N86" s="218"/>
      <c r="O86" s="218"/>
      <c r="P86" s="219"/>
      <c r="Q86" s="377"/>
      <c r="R86" s="377"/>
      <c r="S86" s="377"/>
      <c r="T86" s="377"/>
      <c r="U86" s="377"/>
      <c r="V86" s="377"/>
      <c r="W86" s="377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14.4" customHeight="1" x14ac:dyDescent="0.3">
      <c r="B87" s="247"/>
      <c r="C87" s="250"/>
      <c r="D87" s="184">
        <v>3</v>
      </c>
      <c r="E87" s="186" t="s">
        <v>421</v>
      </c>
      <c r="F87" s="188">
        <f>GenelBilgiler!T11</f>
        <v>6</v>
      </c>
      <c r="G87" s="57"/>
      <c r="H87" s="172"/>
      <c r="I87" s="173"/>
      <c r="J87" s="173"/>
      <c r="K87" s="173"/>
      <c r="L87" s="173"/>
      <c r="M87" s="173"/>
      <c r="N87" s="173"/>
      <c r="O87" s="173"/>
      <c r="P87" s="174"/>
      <c r="Q87" s="196"/>
      <c r="R87" s="197"/>
      <c r="S87" s="197"/>
      <c r="T87" s="197"/>
      <c r="U87" s="197"/>
      <c r="V87" s="197"/>
      <c r="W87" s="198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48"/>
      <c r="AN87" s="149"/>
      <c r="AO87" s="149"/>
      <c r="AP87" s="149"/>
      <c r="AQ87" s="150"/>
    </row>
    <row r="88" spans="2:43" ht="14.4" customHeight="1" x14ac:dyDescent="0.3">
      <c r="B88" s="247"/>
      <c r="C88" s="250"/>
      <c r="D88" s="184"/>
      <c r="E88" s="186"/>
      <c r="F88" s="188"/>
      <c r="G88" s="60"/>
      <c r="H88" s="217"/>
      <c r="I88" s="218"/>
      <c r="J88" s="218"/>
      <c r="K88" s="218"/>
      <c r="L88" s="218"/>
      <c r="M88" s="218"/>
      <c r="N88" s="218"/>
      <c r="O88" s="218"/>
      <c r="P88" s="219"/>
      <c r="Q88" s="377"/>
      <c r="R88" s="377"/>
      <c r="S88" s="377"/>
      <c r="T88" s="377"/>
      <c r="U88" s="377"/>
      <c r="V88" s="377"/>
      <c r="W88" s="377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48"/>
      <c r="AN88" s="149"/>
      <c r="AO88" s="149"/>
      <c r="AP88" s="149"/>
      <c r="AQ88" s="150"/>
    </row>
    <row r="89" spans="2:43" ht="14.4" customHeight="1" x14ac:dyDescent="0.3">
      <c r="B89" s="247"/>
      <c r="C89" s="250"/>
      <c r="D89" s="184">
        <v>4</v>
      </c>
      <c r="E89" s="186" t="s">
        <v>53</v>
      </c>
      <c r="F89" s="188">
        <f>GenelBilgiler!T11</f>
        <v>6</v>
      </c>
      <c r="G89" s="58"/>
      <c r="H89" s="172"/>
      <c r="I89" s="173"/>
      <c r="J89" s="173"/>
      <c r="K89" s="173"/>
      <c r="L89" s="173"/>
      <c r="M89" s="173"/>
      <c r="N89" s="173"/>
      <c r="O89" s="173"/>
      <c r="P89" s="174"/>
      <c r="Q89" s="326"/>
      <c r="R89" s="199"/>
      <c r="S89" s="199"/>
      <c r="T89" s="199"/>
      <c r="U89" s="199"/>
      <c r="V89" s="199"/>
      <c r="W89" s="200"/>
      <c r="X89" s="222"/>
      <c r="Y89" s="220"/>
      <c r="Z89" s="220"/>
      <c r="AA89" s="220"/>
      <c r="AB89" s="220"/>
      <c r="AC89" s="220"/>
      <c r="AD89" s="221"/>
      <c r="AE89" s="222"/>
      <c r="AF89" s="220"/>
      <c r="AG89" s="220"/>
      <c r="AH89" s="220"/>
      <c r="AI89" s="220"/>
      <c r="AJ89" s="220"/>
      <c r="AK89" s="221"/>
      <c r="AL89" s="205" t="s">
        <v>270</v>
      </c>
      <c r="AM89" s="190"/>
      <c r="AN89" s="191"/>
      <c r="AO89" s="191"/>
      <c r="AP89" s="191"/>
      <c r="AQ89" s="192"/>
    </row>
    <row r="90" spans="2:43" ht="15" customHeight="1" thickBot="1" x14ac:dyDescent="0.35">
      <c r="B90" s="248"/>
      <c r="C90" s="251"/>
      <c r="D90" s="185"/>
      <c r="E90" s="187"/>
      <c r="F90" s="189"/>
      <c r="G90" s="59"/>
      <c r="H90" s="208"/>
      <c r="I90" s="209"/>
      <c r="J90" s="209"/>
      <c r="K90" s="209"/>
      <c r="L90" s="209"/>
      <c r="M90" s="209"/>
      <c r="N90" s="209"/>
      <c r="O90" s="209"/>
      <c r="P90" s="210"/>
      <c r="Q90" s="201"/>
      <c r="R90" s="202"/>
      <c r="S90" s="202"/>
      <c r="T90" s="202"/>
      <c r="U90" s="202"/>
      <c r="V90" s="202"/>
      <c r="W90" s="203"/>
      <c r="X90" s="252"/>
      <c r="Y90" s="253"/>
      <c r="Z90" s="253"/>
      <c r="AA90" s="253"/>
      <c r="AB90" s="253"/>
      <c r="AC90" s="253"/>
      <c r="AD90" s="254"/>
      <c r="AE90" s="252"/>
      <c r="AF90" s="253"/>
      <c r="AG90" s="253"/>
      <c r="AH90" s="253"/>
      <c r="AI90" s="253"/>
      <c r="AJ90" s="253"/>
      <c r="AK90" s="254"/>
      <c r="AL90" s="207"/>
      <c r="AM90" s="193"/>
      <c r="AN90" s="194"/>
      <c r="AO90" s="194"/>
      <c r="AP90" s="194"/>
      <c r="AQ90" s="195"/>
    </row>
    <row r="92" spans="2:43" ht="15" thickBot="1" x14ac:dyDescent="0.35"/>
    <row r="93" spans="2:43" ht="14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f>GenelBilgiler!T11</f>
        <v>6</v>
      </c>
      <c r="G93" s="61"/>
      <c r="H93" s="227"/>
      <c r="I93" s="228"/>
      <c r="J93" s="228"/>
      <c r="K93" s="228"/>
      <c r="L93" s="228"/>
      <c r="M93" s="228"/>
      <c r="N93" s="228"/>
      <c r="O93" s="228"/>
      <c r="P93" s="229"/>
      <c r="Q93" s="160"/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14.4" customHeight="1" x14ac:dyDescent="0.3">
      <c r="B94" s="247"/>
      <c r="C94" s="250"/>
      <c r="D94" s="184"/>
      <c r="E94" s="186"/>
      <c r="F94" s="188"/>
      <c r="G94" s="60"/>
      <c r="H94" s="217"/>
      <c r="I94" s="218"/>
      <c r="J94" s="218"/>
      <c r="K94" s="218"/>
      <c r="L94" s="218"/>
      <c r="M94" s="218"/>
      <c r="N94" s="218"/>
      <c r="O94" s="218"/>
      <c r="P94" s="219"/>
      <c r="Q94" s="366"/>
      <c r="R94" s="366"/>
      <c r="S94" s="366"/>
      <c r="T94" s="366"/>
      <c r="U94" s="366"/>
      <c r="V94" s="366"/>
      <c r="W94" s="366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14.4" customHeight="1" x14ac:dyDescent="0.3">
      <c r="B95" s="247"/>
      <c r="C95" s="250"/>
      <c r="D95" s="184">
        <v>2</v>
      </c>
      <c r="E95" s="186" t="s">
        <v>409</v>
      </c>
      <c r="F95" s="188">
        <f>GenelBilgiler!T11</f>
        <v>6</v>
      </c>
      <c r="G95" s="57"/>
      <c r="H95" s="172"/>
      <c r="I95" s="173"/>
      <c r="J95" s="173"/>
      <c r="K95" s="173"/>
      <c r="L95" s="173"/>
      <c r="M95" s="173"/>
      <c r="N95" s="173"/>
      <c r="O95" s="173"/>
      <c r="P95" s="174"/>
      <c r="Q95" s="196"/>
      <c r="R95" s="197"/>
      <c r="S95" s="197"/>
      <c r="T95" s="197"/>
      <c r="U95" s="197"/>
      <c r="V95" s="197"/>
      <c r="W95" s="198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14.4" customHeight="1" x14ac:dyDescent="0.3">
      <c r="B96" s="247"/>
      <c r="C96" s="250"/>
      <c r="D96" s="184"/>
      <c r="E96" s="186"/>
      <c r="F96" s="188"/>
      <c r="G96" s="60"/>
      <c r="H96" s="217"/>
      <c r="I96" s="218"/>
      <c r="J96" s="218"/>
      <c r="K96" s="218"/>
      <c r="L96" s="218"/>
      <c r="M96" s="218"/>
      <c r="N96" s="218"/>
      <c r="O96" s="218"/>
      <c r="P96" s="219"/>
      <c r="Q96" s="377"/>
      <c r="R96" s="377"/>
      <c r="S96" s="377"/>
      <c r="T96" s="377"/>
      <c r="U96" s="377"/>
      <c r="V96" s="377"/>
      <c r="W96" s="377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14.4" customHeight="1" x14ac:dyDescent="0.3">
      <c r="B97" s="247"/>
      <c r="C97" s="250"/>
      <c r="D97" s="184">
        <v>3</v>
      </c>
      <c r="E97" s="186" t="s">
        <v>423</v>
      </c>
      <c r="F97" s="188">
        <f>GenelBilgiler!T11</f>
        <v>6</v>
      </c>
      <c r="G97" s="58"/>
      <c r="H97" s="172"/>
      <c r="I97" s="173"/>
      <c r="J97" s="173"/>
      <c r="K97" s="173"/>
      <c r="L97" s="173"/>
      <c r="M97" s="173"/>
      <c r="N97" s="173"/>
      <c r="O97" s="173"/>
      <c r="P97" s="174"/>
      <c r="Q97" s="326"/>
      <c r="R97" s="199"/>
      <c r="S97" s="199"/>
      <c r="T97" s="199"/>
      <c r="U97" s="199"/>
      <c r="V97" s="199"/>
      <c r="W97" s="200"/>
      <c r="X97" s="222"/>
      <c r="Y97" s="220"/>
      <c r="Z97" s="220"/>
      <c r="AA97" s="220"/>
      <c r="AB97" s="220"/>
      <c r="AC97" s="220"/>
      <c r="AD97" s="221"/>
      <c r="AE97" s="222"/>
      <c r="AF97" s="220"/>
      <c r="AG97" s="220"/>
      <c r="AH97" s="220"/>
      <c r="AI97" s="220"/>
      <c r="AJ97" s="220"/>
      <c r="AK97" s="221"/>
      <c r="AL97" s="205" t="s">
        <v>262</v>
      </c>
      <c r="AM97" s="190"/>
      <c r="AN97" s="191"/>
      <c r="AO97" s="191"/>
      <c r="AP97" s="191"/>
      <c r="AQ97" s="192"/>
    </row>
    <row r="98" spans="2:43" ht="15" customHeight="1" thickBot="1" x14ac:dyDescent="0.35">
      <c r="B98" s="248"/>
      <c r="C98" s="251"/>
      <c r="D98" s="185"/>
      <c r="E98" s="187"/>
      <c r="F98" s="189"/>
      <c r="G98" s="59"/>
      <c r="H98" s="208"/>
      <c r="I98" s="209"/>
      <c r="J98" s="209"/>
      <c r="K98" s="209"/>
      <c r="L98" s="209"/>
      <c r="M98" s="209"/>
      <c r="N98" s="209"/>
      <c r="O98" s="209"/>
      <c r="P98" s="210"/>
      <c r="Q98" s="201"/>
      <c r="R98" s="202"/>
      <c r="S98" s="202"/>
      <c r="T98" s="202"/>
      <c r="U98" s="202"/>
      <c r="V98" s="202"/>
      <c r="W98" s="203"/>
      <c r="X98" s="252"/>
      <c r="Y98" s="253"/>
      <c r="Z98" s="253"/>
      <c r="AA98" s="253"/>
      <c r="AB98" s="253"/>
      <c r="AC98" s="253"/>
      <c r="AD98" s="254"/>
      <c r="AE98" s="252"/>
      <c r="AF98" s="253"/>
      <c r="AG98" s="253"/>
      <c r="AH98" s="253"/>
      <c r="AI98" s="253"/>
      <c r="AJ98" s="253"/>
      <c r="AK98" s="254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424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417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M9:AQ14"/>
    <mergeCell ref="Q10:W10"/>
    <mergeCell ref="D11:D12"/>
    <mergeCell ref="E11:E12"/>
    <mergeCell ref="F11:F12"/>
    <mergeCell ref="H11:P12"/>
    <mergeCell ref="Q11:W11"/>
    <mergeCell ref="AM5:AQ7"/>
    <mergeCell ref="B7:C7"/>
    <mergeCell ref="D7:E7"/>
    <mergeCell ref="B9:B16"/>
    <mergeCell ref="C9:C16"/>
    <mergeCell ref="D9:D10"/>
    <mergeCell ref="E9:E10"/>
    <mergeCell ref="F9:F10"/>
    <mergeCell ref="H9:P10"/>
    <mergeCell ref="Q9:W9"/>
    <mergeCell ref="AL11:AL12"/>
    <mergeCell ref="Q12:W12"/>
    <mergeCell ref="D13:D14"/>
    <mergeCell ref="E13:E14"/>
    <mergeCell ref="F13:F14"/>
    <mergeCell ref="H13:P14"/>
    <mergeCell ref="Q13:W13"/>
    <mergeCell ref="AL13:AL14"/>
    <mergeCell ref="Q14:W14"/>
    <mergeCell ref="X9:AD16"/>
    <mergeCell ref="AE9:AK14"/>
    <mergeCell ref="AL9:AL10"/>
    <mergeCell ref="AL15:AL16"/>
    <mergeCell ref="AM15:AQ16"/>
    <mergeCell ref="Q16:W16"/>
    <mergeCell ref="B18:B25"/>
    <mergeCell ref="C18:C25"/>
    <mergeCell ref="D18:D19"/>
    <mergeCell ref="E18:E19"/>
    <mergeCell ref="F18:F19"/>
    <mergeCell ref="H18:P19"/>
    <mergeCell ref="Q18:W18"/>
    <mergeCell ref="D15:D16"/>
    <mergeCell ref="E15:E16"/>
    <mergeCell ref="F15:F16"/>
    <mergeCell ref="H15:P16"/>
    <mergeCell ref="Q15:W15"/>
    <mergeCell ref="AE15:AK16"/>
    <mergeCell ref="AL20:AL21"/>
    <mergeCell ref="AM20:AQ21"/>
    <mergeCell ref="Q21:W21"/>
    <mergeCell ref="D22:D23"/>
    <mergeCell ref="E22:E23"/>
    <mergeCell ref="F22:F23"/>
    <mergeCell ref="H22:P23"/>
    <mergeCell ref="Q22:W22"/>
    <mergeCell ref="AE22:AK23"/>
    <mergeCell ref="AL22:AL23"/>
    <mergeCell ref="X18:AD25"/>
    <mergeCell ref="AE18:AK21"/>
    <mergeCell ref="AL18:AL19"/>
    <mergeCell ref="AM18:AQ19"/>
    <mergeCell ref="Q19:W19"/>
    <mergeCell ref="D20:D21"/>
    <mergeCell ref="E20:E21"/>
    <mergeCell ref="F20:F21"/>
    <mergeCell ref="H20:P21"/>
    <mergeCell ref="Q20:W20"/>
    <mergeCell ref="Q25:W25"/>
    <mergeCell ref="B27:B34"/>
    <mergeCell ref="C27:C34"/>
    <mergeCell ref="D27:D28"/>
    <mergeCell ref="E27:E28"/>
    <mergeCell ref="F27:F28"/>
    <mergeCell ref="H27:P28"/>
    <mergeCell ref="Q27:W27"/>
    <mergeCell ref="AM22:AQ23"/>
    <mergeCell ref="Q23:W23"/>
    <mergeCell ref="D24:D25"/>
    <mergeCell ref="E24:E25"/>
    <mergeCell ref="F24:F25"/>
    <mergeCell ref="H24:P25"/>
    <mergeCell ref="Q24:W24"/>
    <mergeCell ref="AE24:AK25"/>
    <mergeCell ref="AL24:AL25"/>
    <mergeCell ref="AM24:AQ25"/>
    <mergeCell ref="AE29:AK30"/>
    <mergeCell ref="AL29:AL30"/>
    <mergeCell ref="AM29:AQ30"/>
    <mergeCell ref="Q30:W30"/>
    <mergeCell ref="D31:AQ32"/>
    <mergeCell ref="D33:D34"/>
    <mergeCell ref="E33:E34"/>
    <mergeCell ref="F33:F34"/>
    <mergeCell ref="H33:P34"/>
    <mergeCell ref="Q33:W33"/>
    <mergeCell ref="X27:AD30"/>
    <mergeCell ref="AE27:AK28"/>
    <mergeCell ref="AL27:AL28"/>
    <mergeCell ref="AM27:AQ28"/>
    <mergeCell ref="Q28:W28"/>
    <mergeCell ref="D29:D30"/>
    <mergeCell ref="E29:E30"/>
    <mergeCell ref="F29:F30"/>
    <mergeCell ref="H29:P30"/>
    <mergeCell ref="Q29:W29"/>
    <mergeCell ref="X33:AD34"/>
    <mergeCell ref="AE33:AK34"/>
    <mergeCell ref="AL33:AL34"/>
    <mergeCell ref="AM33:AQ34"/>
    <mergeCell ref="Q34:W34"/>
    <mergeCell ref="B36:B45"/>
    <mergeCell ref="C36:C45"/>
    <mergeCell ref="D36:D37"/>
    <mergeCell ref="E36:E37"/>
    <mergeCell ref="F36:F37"/>
    <mergeCell ref="AL38:AL39"/>
    <mergeCell ref="Q39:W39"/>
    <mergeCell ref="H36:P37"/>
    <mergeCell ref="Q36:W36"/>
    <mergeCell ref="X36:AD45"/>
    <mergeCell ref="AE36:AK39"/>
    <mergeCell ref="AL36:AL37"/>
    <mergeCell ref="AM36:AQ37"/>
    <mergeCell ref="Q37:W37"/>
    <mergeCell ref="AM38:AQ39"/>
    <mergeCell ref="AL40:AL41"/>
    <mergeCell ref="AM40:AQ41"/>
    <mergeCell ref="D40:D41"/>
    <mergeCell ref="E40:E41"/>
    <mergeCell ref="F40:F41"/>
    <mergeCell ref="H40:P41"/>
    <mergeCell ref="Q40:W40"/>
    <mergeCell ref="AE40:AK41"/>
    <mergeCell ref="Q41:W41"/>
    <mergeCell ref="D38:D39"/>
    <mergeCell ref="E38:E39"/>
    <mergeCell ref="F38:F39"/>
    <mergeCell ref="H38:P39"/>
    <mergeCell ref="Q38:W38"/>
    <mergeCell ref="AL42:AL43"/>
    <mergeCell ref="AM42:AQ43"/>
    <mergeCell ref="Q43:W43"/>
    <mergeCell ref="D44:D45"/>
    <mergeCell ref="E44:E45"/>
    <mergeCell ref="F44:F45"/>
    <mergeCell ref="H44:P45"/>
    <mergeCell ref="Q44:W44"/>
    <mergeCell ref="AE44:AK45"/>
    <mergeCell ref="AL44:AL45"/>
    <mergeCell ref="D42:D43"/>
    <mergeCell ref="E42:E43"/>
    <mergeCell ref="F42:F43"/>
    <mergeCell ref="H42:P43"/>
    <mergeCell ref="Q42:W42"/>
    <mergeCell ref="AE42:AK43"/>
    <mergeCell ref="AM44:AQ45"/>
    <mergeCell ref="Q45:W45"/>
    <mergeCell ref="B47:B52"/>
    <mergeCell ref="C47:C52"/>
    <mergeCell ref="D47:D48"/>
    <mergeCell ref="E47:E48"/>
    <mergeCell ref="F47:F48"/>
    <mergeCell ref="H47:P48"/>
    <mergeCell ref="Q47:W47"/>
    <mergeCell ref="X47:AD52"/>
    <mergeCell ref="AM49:AQ50"/>
    <mergeCell ref="Q50:W50"/>
    <mergeCell ref="D51:D52"/>
    <mergeCell ref="E51:E52"/>
    <mergeCell ref="F51:F52"/>
    <mergeCell ref="H51:P52"/>
    <mergeCell ref="Q51:W51"/>
    <mergeCell ref="AE51:AK52"/>
    <mergeCell ref="AL51:AL52"/>
    <mergeCell ref="AM51:AQ52"/>
    <mergeCell ref="AE47:AK50"/>
    <mergeCell ref="AL47:AL48"/>
    <mergeCell ref="AM47:AQ48"/>
    <mergeCell ref="Q48:W48"/>
    <mergeCell ref="D49:D50"/>
    <mergeCell ref="E49:E50"/>
    <mergeCell ref="F49:F50"/>
    <mergeCell ref="H49:P50"/>
    <mergeCell ref="Q49:W49"/>
    <mergeCell ref="AL49:AL50"/>
    <mergeCell ref="Q52:W52"/>
    <mergeCell ref="B53:AQ53"/>
    <mergeCell ref="B55:B60"/>
    <mergeCell ref="C55:C60"/>
    <mergeCell ref="D55:D56"/>
    <mergeCell ref="E55:E56"/>
    <mergeCell ref="F55:F56"/>
    <mergeCell ref="H55:P56"/>
    <mergeCell ref="Q55:W55"/>
    <mergeCell ref="X55:AD60"/>
    <mergeCell ref="AM57:AQ58"/>
    <mergeCell ref="Q58:W58"/>
    <mergeCell ref="D59:D60"/>
    <mergeCell ref="E59:E60"/>
    <mergeCell ref="F59:F60"/>
    <mergeCell ref="H59:P60"/>
    <mergeCell ref="Q59:W59"/>
    <mergeCell ref="AE59:AK60"/>
    <mergeCell ref="AL59:AL60"/>
    <mergeCell ref="AM59:AQ60"/>
    <mergeCell ref="AE55:AK58"/>
    <mergeCell ref="AL55:AL56"/>
    <mergeCell ref="AM55:AQ56"/>
    <mergeCell ref="Q56:W56"/>
    <mergeCell ref="D57:D58"/>
    <mergeCell ref="E57:E58"/>
    <mergeCell ref="F57:F58"/>
    <mergeCell ref="H57:P58"/>
    <mergeCell ref="Q57:W57"/>
    <mergeCell ref="AL57:AL58"/>
    <mergeCell ref="Q60:W60"/>
    <mergeCell ref="B62:B71"/>
    <mergeCell ref="C62:C71"/>
    <mergeCell ref="D62:D63"/>
    <mergeCell ref="E62:E63"/>
    <mergeCell ref="F62:F63"/>
    <mergeCell ref="H62:P63"/>
    <mergeCell ref="Q62:W62"/>
    <mergeCell ref="Q67:W67"/>
    <mergeCell ref="D68:D69"/>
    <mergeCell ref="F70:F71"/>
    <mergeCell ref="H70:P71"/>
    <mergeCell ref="Q70:W70"/>
    <mergeCell ref="AL64:AL65"/>
    <mergeCell ref="AM64:AQ65"/>
    <mergeCell ref="Q65:W65"/>
    <mergeCell ref="D66:D67"/>
    <mergeCell ref="E66:E67"/>
    <mergeCell ref="F66:F67"/>
    <mergeCell ref="H66:P67"/>
    <mergeCell ref="Q66:W66"/>
    <mergeCell ref="AL66:AL67"/>
    <mergeCell ref="AM66:AQ67"/>
    <mergeCell ref="X62:AD71"/>
    <mergeCell ref="AE62:AK67"/>
    <mergeCell ref="AL62:AL63"/>
    <mergeCell ref="AM62:AQ63"/>
    <mergeCell ref="Q63:W63"/>
    <mergeCell ref="D64:D65"/>
    <mergeCell ref="E64:E65"/>
    <mergeCell ref="F64:F65"/>
    <mergeCell ref="H64:P65"/>
    <mergeCell ref="Q64:W64"/>
    <mergeCell ref="AM68:AQ69"/>
    <mergeCell ref="Q69:W69"/>
    <mergeCell ref="D70:D71"/>
    <mergeCell ref="E70:E71"/>
    <mergeCell ref="AE70:AK71"/>
    <mergeCell ref="AL70:AL71"/>
    <mergeCell ref="AM70:AQ71"/>
    <mergeCell ref="E68:E69"/>
    <mergeCell ref="F68:F69"/>
    <mergeCell ref="H68:P69"/>
    <mergeCell ref="Q68:W68"/>
    <mergeCell ref="AE68:AK69"/>
    <mergeCell ref="AL68:AL69"/>
    <mergeCell ref="X74:AD75"/>
    <mergeCell ref="AE74:AK75"/>
    <mergeCell ref="AL74:AL75"/>
    <mergeCell ref="AM74:AQ75"/>
    <mergeCell ref="Q75:W75"/>
    <mergeCell ref="D76:AQ77"/>
    <mergeCell ref="Q71:W71"/>
    <mergeCell ref="B74:B81"/>
    <mergeCell ref="C74:C81"/>
    <mergeCell ref="D74:D75"/>
    <mergeCell ref="E74:E75"/>
    <mergeCell ref="F74:F75"/>
    <mergeCell ref="H74:P75"/>
    <mergeCell ref="Q74:W74"/>
    <mergeCell ref="D78:D79"/>
    <mergeCell ref="E78:E79"/>
    <mergeCell ref="AM78:AQ79"/>
    <mergeCell ref="Q79:W79"/>
    <mergeCell ref="D80:D81"/>
    <mergeCell ref="E80:E81"/>
    <mergeCell ref="F80:F81"/>
    <mergeCell ref="H80:P81"/>
    <mergeCell ref="Q80:W80"/>
    <mergeCell ref="AL80:AL81"/>
    <mergeCell ref="AM80:AQ81"/>
    <mergeCell ref="Q81:W81"/>
    <mergeCell ref="F78:F79"/>
    <mergeCell ref="H78:P79"/>
    <mergeCell ref="Q78:W78"/>
    <mergeCell ref="X78:AD81"/>
    <mergeCell ref="AE78:AK80"/>
    <mergeCell ref="AL78:AL79"/>
    <mergeCell ref="AE81:AK81"/>
    <mergeCell ref="B83:B90"/>
    <mergeCell ref="C83:C90"/>
    <mergeCell ref="D83:D84"/>
    <mergeCell ref="E83:E84"/>
    <mergeCell ref="F83:F84"/>
    <mergeCell ref="H83:P84"/>
    <mergeCell ref="D85:D86"/>
    <mergeCell ref="E85:E86"/>
    <mergeCell ref="F85:F86"/>
    <mergeCell ref="H85:P86"/>
    <mergeCell ref="Q83:W83"/>
    <mergeCell ref="X83:AD90"/>
    <mergeCell ref="AE83:AK88"/>
    <mergeCell ref="AL83:AL84"/>
    <mergeCell ref="AM83:AQ84"/>
    <mergeCell ref="Q84:W84"/>
    <mergeCell ref="Q85:W85"/>
    <mergeCell ref="AL85:AL86"/>
    <mergeCell ref="AM85:AQ86"/>
    <mergeCell ref="Q86:W86"/>
    <mergeCell ref="Q90:W90"/>
    <mergeCell ref="AM87:AQ88"/>
    <mergeCell ref="Q88:W88"/>
    <mergeCell ref="D89:D90"/>
    <mergeCell ref="E89:E90"/>
    <mergeCell ref="F89:F90"/>
    <mergeCell ref="H89:P90"/>
    <mergeCell ref="Q89:W89"/>
    <mergeCell ref="AE89:AK90"/>
    <mergeCell ref="AL89:AL90"/>
    <mergeCell ref="AM89:AQ90"/>
    <mergeCell ref="D87:D88"/>
    <mergeCell ref="E87:E88"/>
    <mergeCell ref="F87:F88"/>
    <mergeCell ref="H87:P88"/>
    <mergeCell ref="Q87:W87"/>
    <mergeCell ref="AL87:AL88"/>
    <mergeCell ref="AM95:AQ96"/>
    <mergeCell ref="Q96:W96"/>
    <mergeCell ref="D97:D98"/>
    <mergeCell ref="E97:E98"/>
    <mergeCell ref="F97:F98"/>
    <mergeCell ref="H97:P98"/>
    <mergeCell ref="Q97:W97"/>
    <mergeCell ref="AE97:AK98"/>
    <mergeCell ref="AL97:AL98"/>
    <mergeCell ref="X93:AD98"/>
    <mergeCell ref="AE93:AK96"/>
    <mergeCell ref="AL93:AL94"/>
    <mergeCell ref="AM93:AQ94"/>
    <mergeCell ref="Q94:W94"/>
    <mergeCell ref="D95:D96"/>
    <mergeCell ref="E95:E96"/>
    <mergeCell ref="F95:F96"/>
    <mergeCell ref="H95:P96"/>
    <mergeCell ref="Q95:W95"/>
    <mergeCell ref="D93:D94"/>
    <mergeCell ref="E93:E94"/>
    <mergeCell ref="F93:F94"/>
    <mergeCell ref="H93:P94"/>
    <mergeCell ref="Q93:W93"/>
    <mergeCell ref="C107:H107"/>
    <mergeCell ref="J107:O107"/>
    <mergeCell ref="Q107:Y107"/>
    <mergeCell ref="AA107:AI107"/>
    <mergeCell ref="AJ107:AQ107"/>
    <mergeCell ref="AJ108:AQ108"/>
    <mergeCell ref="AM97:AQ98"/>
    <mergeCell ref="Q98:W98"/>
    <mergeCell ref="B100:AQ102"/>
    <mergeCell ref="B103:AQ103"/>
    <mergeCell ref="C106:H106"/>
    <mergeCell ref="J106:O106"/>
    <mergeCell ref="Q106:Y106"/>
    <mergeCell ref="AA106:AI106"/>
    <mergeCell ref="AJ106:AQ106"/>
    <mergeCell ref="B93:B98"/>
    <mergeCell ref="C93:C98"/>
    <mergeCell ref="AL95:AL96"/>
    <mergeCell ref="C111:H111"/>
    <mergeCell ref="J111:O111"/>
    <mergeCell ref="Q111:Y111"/>
    <mergeCell ref="AA111:AI111"/>
    <mergeCell ref="AJ111:AQ111"/>
    <mergeCell ref="AJ112:AQ112"/>
    <mergeCell ref="AJ109:AQ109"/>
    <mergeCell ref="C110:H110"/>
    <mergeCell ref="J110:O110"/>
    <mergeCell ref="Q110:Y110"/>
    <mergeCell ref="AA110:AI110"/>
    <mergeCell ref="AJ110:AQ110"/>
    <mergeCell ref="C115:H115"/>
    <mergeCell ref="J115:O115"/>
    <mergeCell ref="Q115:Y115"/>
    <mergeCell ref="AA115:AI115"/>
    <mergeCell ref="AJ115:AQ115"/>
    <mergeCell ref="AJ116:AQ116"/>
    <mergeCell ref="AJ113:AQ113"/>
    <mergeCell ref="C114:H114"/>
    <mergeCell ref="J114:O114"/>
    <mergeCell ref="Q114:Y114"/>
    <mergeCell ref="AA114:AI114"/>
    <mergeCell ref="AJ114:AQ114"/>
    <mergeCell ref="C119:H119"/>
    <mergeCell ref="J119:O119"/>
    <mergeCell ref="Q119:Y119"/>
    <mergeCell ref="AA119:AI119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2"/>
  <sheetViews>
    <sheetView workbookViewId="0"/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</cols>
  <sheetData>
    <row r="1" spans="1:43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11. SINIFLAR MATEMATİK DERSİ ÜNİTELENDİRİLMİŞ YILLIK DERS PLANI"</f>
        <v>2021 – 2022 EĞİTİM ÖĞRETİM YILI
BOYABAT ANADOLU İMAM HATİP LİSESİ
11. SINIFLAR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4.4" customHeight="1" x14ac:dyDescent="0.3">
      <c r="B9" s="246" t="s">
        <v>6</v>
      </c>
      <c r="C9" s="249"/>
      <c r="D9" s="281">
        <v>1</v>
      </c>
      <c r="E9" s="281" t="s">
        <v>403</v>
      </c>
      <c r="F9" s="259">
        <f>GenelBilgiler!T14</f>
        <v>6</v>
      </c>
      <c r="G9" s="61"/>
      <c r="H9" s="227"/>
      <c r="I9" s="228"/>
      <c r="J9" s="228"/>
      <c r="K9" s="228"/>
      <c r="L9" s="228"/>
      <c r="M9" s="228"/>
      <c r="N9" s="228"/>
      <c r="O9" s="228"/>
      <c r="P9" s="229"/>
      <c r="Q9" s="160"/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326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14.4" customHeight="1" x14ac:dyDescent="0.3">
      <c r="B10" s="247"/>
      <c r="C10" s="250"/>
      <c r="D10" s="275"/>
      <c r="E10" s="275"/>
      <c r="F10" s="188"/>
      <c r="G10" s="60"/>
      <c r="H10" s="217"/>
      <c r="I10" s="218"/>
      <c r="J10" s="218"/>
      <c r="K10" s="218"/>
      <c r="L10" s="218"/>
      <c r="M10" s="218"/>
      <c r="N10" s="218"/>
      <c r="O10" s="218"/>
      <c r="P10" s="219"/>
      <c r="Q10" s="377"/>
      <c r="R10" s="377"/>
      <c r="S10" s="377"/>
      <c r="T10" s="377"/>
      <c r="U10" s="377"/>
      <c r="V10" s="377"/>
      <c r="W10" s="377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14.4" customHeight="1" x14ac:dyDescent="0.3">
      <c r="B11" s="247"/>
      <c r="C11" s="250"/>
      <c r="D11" s="269">
        <v>2</v>
      </c>
      <c r="E11" s="269" t="s">
        <v>404</v>
      </c>
      <c r="F11" s="188">
        <f>GenelBilgiler!T14</f>
        <v>6</v>
      </c>
      <c r="G11" s="57"/>
      <c r="H11" s="172"/>
      <c r="I11" s="173"/>
      <c r="J11" s="173"/>
      <c r="K11" s="173"/>
      <c r="L11" s="173"/>
      <c r="M11" s="173"/>
      <c r="N11" s="173"/>
      <c r="O11" s="173"/>
      <c r="P11" s="174"/>
      <c r="Q11" s="196"/>
      <c r="R11" s="197"/>
      <c r="S11" s="197"/>
      <c r="T11" s="197"/>
      <c r="U11" s="197"/>
      <c r="V11" s="197"/>
      <c r="W11" s="198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14.4" customHeight="1" x14ac:dyDescent="0.3">
      <c r="B12" s="247"/>
      <c r="C12" s="250"/>
      <c r="D12" s="275"/>
      <c r="E12" s="275"/>
      <c r="F12" s="188"/>
      <c r="G12" s="60"/>
      <c r="H12" s="217"/>
      <c r="I12" s="218"/>
      <c r="J12" s="218"/>
      <c r="K12" s="218"/>
      <c r="L12" s="218"/>
      <c r="M12" s="218"/>
      <c r="N12" s="218"/>
      <c r="O12" s="218"/>
      <c r="P12" s="219"/>
      <c r="Q12" s="377"/>
      <c r="R12" s="377"/>
      <c r="S12" s="377"/>
      <c r="T12" s="377"/>
      <c r="U12" s="377"/>
      <c r="V12" s="377"/>
      <c r="W12" s="377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48"/>
      <c r="AN12" s="149"/>
      <c r="AO12" s="149"/>
      <c r="AP12" s="149"/>
      <c r="AQ12" s="150"/>
    </row>
    <row r="13" spans="1:43" ht="14.4" customHeight="1" x14ac:dyDescent="0.3">
      <c r="B13" s="247"/>
      <c r="C13" s="250"/>
      <c r="D13" s="269">
        <v>3</v>
      </c>
      <c r="E13" s="269" t="s">
        <v>405</v>
      </c>
      <c r="F13" s="188">
        <f>GenelBilgiler!T14</f>
        <v>6</v>
      </c>
      <c r="G13" s="58"/>
      <c r="H13" s="278"/>
      <c r="I13" s="279"/>
      <c r="J13" s="279"/>
      <c r="K13" s="279"/>
      <c r="L13" s="279"/>
      <c r="M13" s="279"/>
      <c r="N13" s="279"/>
      <c r="O13" s="279"/>
      <c r="P13" s="280"/>
      <c r="Q13" s="163"/>
      <c r="R13" s="164"/>
      <c r="S13" s="164"/>
      <c r="T13" s="164"/>
      <c r="U13" s="164"/>
      <c r="V13" s="164"/>
      <c r="W13" s="165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48"/>
      <c r="AN13" s="149"/>
      <c r="AO13" s="149"/>
      <c r="AP13" s="149"/>
      <c r="AQ13" s="150"/>
    </row>
    <row r="14" spans="1:43" ht="14.4" customHeight="1" x14ac:dyDescent="0.3">
      <c r="B14" s="247"/>
      <c r="C14" s="250"/>
      <c r="D14" s="275"/>
      <c r="E14" s="275"/>
      <c r="F14" s="188"/>
      <c r="G14" s="60"/>
      <c r="H14" s="217"/>
      <c r="I14" s="218"/>
      <c r="J14" s="218"/>
      <c r="K14" s="218"/>
      <c r="L14" s="218"/>
      <c r="M14" s="218"/>
      <c r="N14" s="218"/>
      <c r="O14" s="218"/>
      <c r="P14" s="219"/>
      <c r="Q14" s="366"/>
      <c r="R14" s="366"/>
      <c r="S14" s="366"/>
      <c r="T14" s="366"/>
      <c r="U14" s="366"/>
      <c r="V14" s="366"/>
      <c r="W14" s="366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48"/>
      <c r="AN14" s="149"/>
      <c r="AO14" s="149"/>
      <c r="AP14" s="149"/>
      <c r="AQ14" s="150"/>
    </row>
    <row r="15" spans="1:43" ht="14.4" customHeight="1" x14ac:dyDescent="0.3">
      <c r="B15" s="247"/>
      <c r="C15" s="250"/>
      <c r="D15" s="184">
        <v>4</v>
      </c>
      <c r="E15" s="186" t="s">
        <v>406</v>
      </c>
      <c r="F15" s="188">
        <f>GenelBilgiler!T14</f>
        <v>6</v>
      </c>
      <c r="G15" s="58"/>
      <c r="H15" s="172"/>
      <c r="I15" s="173"/>
      <c r="J15" s="173"/>
      <c r="K15" s="173"/>
      <c r="L15" s="173"/>
      <c r="M15" s="173"/>
      <c r="N15" s="173"/>
      <c r="O15" s="173"/>
      <c r="P15" s="174"/>
      <c r="Q15" s="326"/>
      <c r="R15" s="199"/>
      <c r="S15" s="199"/>
      <c r="T15" s="199"/>
      <c r="U15" s="199"/>
      <c r="V15" s="199"/>
      <c r="W15" s="200"/>
      <c r="X15" s="222"/>
      <c r="Y15" s="220"/>
      <c r="Z15" s="220"/>
      <c r="AA15" s="220"/>
      <c r="AB15" s="220"/>
      <c r="AC15" s="220"/>
      <c r="AD15" s="221"/>
      <c r="AE15" s="222"/>
      <c r="AF15" s="220"/>
      <c r="AG15" s="220"/>
      <c r="AH15" s="220"/>
      <c r="AI15" s="220"/>
      <c r="AJ15" s="220"/>
      <c r="AK15" s="221"/>
      <c r="AL15" s="205" t="s">
        <v>240</v>
      </c>
      <c r="AM15" s="190"/>
      <c r="AN15" s="191"/>
      <c r="AO15" s="191"/>
      <c r="AP15" s="191"/>
      <c r="AQ15" s="192"/>
    </row>
    <row r="16" spans="1:43" ht="15" customHeight="1" thickBot="1" x14ac:dyDescent="0.35">
      <c r="B16" s="248"/>
      <c r="C16" s="251"/>
      <c r="D16" s="185"/>
      <c r="E16" s="187"/>
      <c r="F16" s="189"/>
      <c r="G16" s="59"/>
      <c r="H16" s="208"/>
      <c r="I16" s="209"/>
      <c r="J16" s="209"/>
      <c r="K16" s="209"/>
      <c r="L16" s="209"/>
      <c r="M16" s="209"/>
      <c r="N16" s="209"/>
      <c r="O16" s="209"/>
      <c r="P16" s="210"/>
      <c r="Q16" s="201"/>
      <c r="R16" s="202"/>
      <c r="S16" s="202"/>
      <c r="T16" s="202"/>
      <c r="U16" s="202"/>
      <c r="V16" s="202"/>
      <c r="W16" s="203"/>
      <c r="X16" s="252"/>
      <c r="Y16" s="253"/>
      <c r="Z16" s="253"/>
      <c r="AA16" s="253"/>
      <c r="AB16" s="253"/>
      <c r="AC16" s="253"/>
      <c r="AD16" s="254"/>
      <c r="AE16" s="252"/>
      <c r="AF16" s="253"/>
      <c r="AG16" s="253"/>
      <c r="AH16" s="253"/>
      <c r="AI16" s="253"/>
      <c r="AJ16" s="253"/>
      <c r="AK16" s="254"/>
      <c r="AL16" s="207"/>
      <c r="AM16" s="193"/>
      <c r="AN16" s="194"/>
      <c r="AO16" s="194"/>
      <c r="AP16" s="194"/>
      <c r="AQ16" s="195"/>
    </row>
    <row r="17" spans="1:43" ht="15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14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f>GenelBilgiler!T14</f>
        <v>6</v>
      </c>
      <c r="G18" s="61"/>
      <c r="H18" s="227"/>
      <c r="I18" s="228"/>
      <c r="J18" s="228"/>
      <c r="K18" s="228"/>
      <c r="L18" s="228"/>
      <c r="M18" s="228"/>
      <c r="N18" s="228"/>
      <c r="O18" s="228"/>
      <c r="P18" s="229"/>
      <c r="Q18" s="160"/>
      <c r="R18" s="161"/>
      <c r="S18" s="161"/>
      <c r="T18" s="161"/>
      <c r="U18" s="161"/>
      <c r="V18" s="161"/>
      <c r="W18" s="162"/>
      <c r="X18" s="223" t="s">
        <v>324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14.4" customHeight="1" x14ac:dyDescent="0.3">
      <c r="B19" s="247"/>
      <c r="C19" s="250"/>
      <c r="D19" s="184"/>
      <c r="E19" s="186"/>
      <c r="F19" s="188"/>
      <c r="G19" s="60"/>
      <c r="H19" s="217"/>
      <c r="I19" s="218"/>
      <c r="J19" s="218"/>
      <c r="K19" s="218"/>
      <c r="L19" s="218"/>
      <c r="M19" s="218"/>
      <c r="N19" s="218"/>
      <c r="O19" s="218"/>
      <c r="P19" s="219"/>
      <c r="Q19" s="366"/>
      <c r="R19" s="366"/>
      <c r="S19" s="366"/>
      <c r="T19" s="366"/>
      <c r="U19" s="366"/>
      <c r="V19" s="366"/>
      <c r="W19" s="366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14.4" customHeight="1" x14ac:dyDescent="0.3">
      <c r="B20" s="247"/>
      <c r="C20" s="250"/>
      <c r="D20" s="184">
        <v>2</v>
      </c>
      <c r="E20" s="186" t="s">
        <v>52</v>
      </c>
      <c r="F20" s="188">
        <f>GenelBilgiler!T14</f>
        <v>6</v>
      </c>
      <c r="G20" s="57"/>
      <c r="H20" s="172"/>
      <c r="I20" s="173"/>
      <c r="J20" s="173"/>
      <c r="K20" s="173"/>
      <c r="L20" s="173"/>
      <c r="M20" s="173"/>
      <c r="N20" s="173"/>
      <c r="O20" s="173"/>
      <c r="P20" s="174"/>
      <c r="Q20" s="196"/>
      <c r="R20" s="197"/>
      <c r="S20" s="197"/>
      <c r="T20" s="197"/>
      <c r="U20" s="197"/>
      <c r="V20" s="197"/>
      <c r="W20" s="198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14.4" customHeight="1" x14ac:dyDescent="0.3">
      <c r="B21" s="247"/>
      <c r="C21" s="250"/>
      <c r="D21" s="184"/>
      <c r="E21" s="186"/>
      <c r="F21" s="188"/>
      <c r="G21" s="60"/>
      <c r="H21" s="217"/>
      <c r="I21" s="218"/>
      <c r="J21" s="218"/>
      <c r="K21" s="218"/>
      <c r="L21" s="218"/>
      <c r="M21" s="218"/>
      <c r="N21" s="218"/>
      <c r="O21" s="218"/>
      <c r="P21" s="219"/>
      <c r="Q21" s="377"/>
      <c r="R21" s="377"/>
      <c r="S21" s="377"/>
      <c r="T21" s="377"/>
      <c r="U21" s="377"/>
      <c r="V21" s="377"/>
      <c r="W21" s="377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14.4" customHeight="1" x14ac:dyDescent="0.3">
      <c r="B22" s="247"/>
      <c r="C22" s="250"/>
      <c r="D22" s="184">
        <v>3</v>
      </c>
      <c r="E22" s="186" t="s">
        <v>31</v>
      </c>
      <c r="F22" s="188">
        <f>GenelBilgiler!T14</f>
        <v>6</v>
      </c>
      <c r="G22" s="57"/>
      <c r="H22" s="172"/>
      <c r="I22" s="173"/>
      <c r="J22" s="173"/>
      <c r="K22" s="173"/>
      <c r="L22" s="173"/>
      <c r="M22" s="173"/>
      <c r="N22" s="173"/>
      <c r="O22" s="173"/>
      <c r="P22" s="174"/>
      <c r="Q22" s="196"/>
      <c r="R22" s="197"/>
      <c r="S22" s="197"/>
      <c r="T22" s="197"/>
      <c r="U22" s="197"/>
      <c r="V22" s="197"/>
      <c r="W22" s="198"/>
      <c r="X22" s="222"/>
      <c r="Y22" s="220"/>
      <c r="Z22" s="220"/>
      <c r="AA22" s="220"/>
      <c r="AB22" s="220"/>
      <c r="AC22" s="220"/>
      <c r="AD22" s="221"/>
      <c r="AE22" s="222"/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14.4" customHeight="1" x14ac:dyDescent="0.3">
      <c r="B23" s="247"/>
      <c r="C23" s="250"/>
      <c r="D23" s="184"/>
      <c r="E23" s="186"/>
      <c r="F23" s="188"/>
      <c r="G23" s="60"/>
      <c r="H23" s="217"/>
      <c r="I23" s="218"/>
      <c r="J23" s="218"/>
      <c r="K23" s="218"/>
      <c r="L23" s="218"/>
      <c r="M23" s="218"/>
      <c r="N23" s="218"/>
      <c r="O23" s="218"/>
      <c r="P23" s="219"/>
      <c r="Q23" s="377"/>
      <c r="R23" s="377"/>
      <c r="S23" s="377"/>
      <c r="T23" s="377"/>
      <c r="U23" s="377"/>
      <c r="V23" s="377"/>
      <c r="W23" s="377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4.4" customHeight="1" x14ac:dyDescent="0.3">
      <c r="B24" s="247"/>
      <c r="C24" s="250"/>
      <c r="D24" s="184">
        <v>4</v>
      </c>
      <c r="E24" s="186" t="s">
        <v>407</v>
      </c>
      <c r="F24" s="188">
        <f>GenelBilgiler!T14</f>
        <v>6</v>
      </c>
      <c r="G24" s="58"/>
      <c r="H24" s="172"/>
      <c r="I24" s="173"/>
      <c r="J24" s="173"/>
      <c r="K24" s="173"/>
      <c r="L24" s="173"/>
      <c r="M24" s="173"/>
      <c r="N24" s="173"/>
      <c r="O24" s="173"/>
      <c r="P24" s="174"/>
      <c r="Q24" s="326"/>
      <c r="R24" s="199"/>
      <c r="S24" s="199"/>
      <c r="T24" s="199"/>
      <c r="U24" s="199"/>
      <c r="V24" s="199"/>
      <c r="W24" s="200"/>
      <c r="X24" s="222"/>
      <c r="Y24" s="220"/>
      <c r="Z24" s="220"/>
      <c r="AA24" s="220"/>
      <c r="AB24" s="220"/>
      <c r="AC24" s="220"/>
      <c r="AD24" s="221"/>
      <c r="AE24" s="222"/>
      <c r="AF24" s="220"/>
      <c r="AG24" s="220"/>
      <c r="AH24" s="220"/>
      <c r="AI24" s="220"/>
      <c r="AJ24" s="220"/>
      <c r="AK24" s="221"/>
      <c r="AL24" s="205" t="s">
        <v>246</v>
      </c>
      <c r="AM24" s="190"/>
      <c r="AN24" s="191"/>
      <c r="AO24" s="191"/>
      <c r="AP24" s="191"/>
      <c r="AQ24" s="192"/>
    </row>
    <row r="25" spans="1:43" ht="15" customHeight="1" thickBot="1" x14ac:dyDescent="0.35">
      <c r="B25" s="248"/>
      <c r="C25" s="251"/>
      <c r="D25" s="185"/>
      <c r="E25" s="187"/>
      <c r="F25" s="189"/>
      <c r="G25" s="59"/>
      <c r="H25" s="208"/>
      <c r="I25" s="209"/>
      <c r="J25" s="209"/>
      <c r="K25" s="209"/>
      <c r="L25" s="209"/>
      <c r="M25" s="209"/>
      <c r="N25" s="209"/>
      <c r="O25" s="209"/>
      <c r="P25" s="210"/>
      <c r="Q25" s="201"/>
      <c r="R25" s="202"/>
      <c r="S25" s="202"/>
      <c r="T25" s="202"/>
      <c r="U25" s="202"/>
      <c r="V25" s="202"/>
      <c r="W25" s="203"/>
      <c r="X25" s="252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4"/>
      <c r="AL25" s="207"/>
      <c r="AM25" s="193"/>
      <c r="AN25" s="194"/>
      <c r="AO25" s="194"/>
      <c r="AP25" s="194"/>
      <c r="AQ25" s="195"/>
    </row>
    <row r="26" spans="1:43" ht="15" thickBot="1" x14ac:dyDescent="0.35"/>
    <row r="27" spans="1:43" ht="14.4" customHeight="1" x14ac:dyDescent="0.3">
      <c r="B27" s="246" t="s">
        <v>9</v>
      </c>
      <c r="C27" s="249"/>
      <c r="D27" s="257">
        <v>1</v>
      </c>
      <c r="E27" s="258" t="s">
        <v>40</v>
      </c>
      <c r="F27" s="259">
        <f>GenelBilgiler!T14</f>
        <v>6</v>
      </c>
      <c r="G27" s="61"/>
      <c r="H27" s="227"/>
      <c r="I27" s="228"/>
      <c r="J27" s="228"/>
      <c r="K27" s="228"/>
      <c r="L27" s="228"/>
      <c r="M27" s="228"/>
      <c r="N27" s="228"/>
      <c r="O27" s="228"/>
      <c r="P27" s="229"/>
      <c r="Q27" s="160"/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14.4" customHeight="1" x14ac:dyDescent="0.3">
      <c r="B28" s="247"/>
      <c r="C28" s="250"/>
      <c r="D28" s="184"/>
      <c r="E28" s="186"/>
      <c r="F28" s="188"/>
      <c r="G28" s="60"/>
      <c r="H28" s="217"/>
      <c r="I28" s="218"/>
      <c r="J28" s="218"/>
      <c r="K28" s="218"/>
      <c r="L28" s="218"/>
      <c r="M28" s="218"/>
      <c r="N28" s="218"/>
      <c r="O28" s="218"/>
      <c r="P28" s="219"/>
      <c r="Q28" s="366"/>
      <c r="R28" s="366"/>
      <c r="S28" s="366"/>
      <c r="T28" s="366"/>
      <c r="U28" s="366"/>
      <c r="V28" s="366"/>
      <c r="W28" s="366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4.4" customHeight="1" x14ac:dyDescent="0.3">
      <c r="B29" s="247"/>
      <c r="C29" s="250"/>
      <c r="D29" s="184">
        <v>2</v>
      </c>
      <c r="E29" s="186" t="s">
        <v>13</v>
      </c>
      <c r="F29" s="188">
        <f>GenelBilgiler!T14</f>
        <v>6</v>
      </c>
      <c r="G29" s="57"/>
      <c r="H29" s="172"/>
      <c r="I29" s="173"/>
      <c r="J29" s="173"/>
      <c r="K29" s="173"/>
      <c r="L29" s="173"/>
      <c r="M29" s="173"/>
      <c r="N29" s="173"/>
      <c r="O29" s="173"/>
      <c r="P29" s="174"/>
      <c r="Q29" s="196"/>
      <c r="R29" s="197"/>
      <c r="S29" s="197"/>
      <c r="T29" s="197"/>
      <c r="U29" s="197"/>
      <c r="V29" s="197"/>
      <c r="W29" s="198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48"/>
      <c r="AN29" s="149"/>
      <c r="AO29" s="149"/>
      <c r="AP29" s="149"/>
      <c r="AQ29" s="150"/>
    </row>
    <row r="30" spans="1:43" ht="14.4" customHeight="1" x14ac:dyDescent="0.3">
      <c r="B30" s="247"/>
      <c r="C30" s="250"/>
      <c r="D30" s="268"/>
      <c r="E30" s="269"/>
      <c r="F30" s="270"/>
      <c r="G30" s="58"/>
      <c r="H30" s="217"/>
      <c r="I30" s="218"/>
      <c r="J30" s="218"/>
      <c r="K30" s="218"/>
      <c r="L30" s="218"/>
      <c r="M30" s="218"/>
      <c r="N30" s="218"/>
      <c r="O30" s="218"/>
      <c r="P30" s="219"/>
      <c r="Q30" s="366"/>
      <c r="R30" s="366"/>
      <c r="S30" s="366"/>
      <c r="T30" s="366"/>
      <c r="U30" s="366"/>
      <c r="V30" s="366"/>
      <c r="W30" s="366"/>
      <c r="X30" s="271"/>
      <c r="Y30" s="272"/>
      <c r="Z30" s="272"/>
      <c r="AA30" s="272"/>
      <c r="AB30" s="272"/>
      <c r="AC30" s="272"/>
      <c r="AD30" s="273"/>
      <c r="AE30" s="222"/>
      <c r="AF30" s="220"/>
      <c r="AG30" s="220"/>
      <c r="AH30" s="220"/>
      <c r="AI30" s="220"/>
      <c r="AJ30" s="220"/>
      <c r="AK30" s="221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378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379"/>
    </row>
    <row r="33" spans="2:43" ht="14.4" customHeight="1" x14ac:dyDescent="0.3">
      <c r="B33" s="247"/>
      <c r="C33" s="250"/>
      <c r="D33" s="274">
        <v>4</v>
      </c>
      <c r="E33" s="275" t="s">
        <v>319</v>
      </c>
      <c r="F33" s="276">
        <f>GenelBilgiler!T14</f>
        <v>6</v>
      </c>
      <c r="G33" s="58"/>
      <c r="H33" s="172"/>
      <c r="I33" s="173"/>
      <c r="J33" s="173"/>
      <c r="K33" s="173"/>
      <c r="L33" s="173"/>
      <c r="M33" s="173"/>
      <c r="N33" s="173"/>
      <c r="O33" s="173"/>
      <c r="P33" s="174"/>
      <c r="Q33" s="346"/>
      <c r="R33" s="347"/>
      <c r="S33" s="347"/>
      <c r="T33" s="347"/>
      <c r="U33" s="347"/>
      <c r="V33" s="347"/>
      <c r="W33" s="348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/>
      <c r="AN33" s="191"/>
      <c r="AO33" s="191"/>
      <c r="AP33" s="191"/>
      <c r="AQ33" s="192"/>
    </row>
    <row r="34" spans="2:43" ht="15" customHeight="1" thickBot="1" x14ac:dyDescent="0.35">
      <c r="B34" s="248"/>
      <c r="C34" s="251"/>
      <c r="D34" s="185"/>
      <c r="E34" s="187"/>
      <c r="F34" s="189"/>
      <c r="G34" s="59"/>
      <c r="H34" s="208"/>
      <c r="I34" s="209"/>
      <c r="J34" s="209"/>
      <c r="K34" s="209"/>
      <c r="L34" s="209"/>
      <c r="M34" s="209"/>
      <c r="N34" s="209"/>
      <c r="O34" s="209"/>
      <c r="P34" s="210"/>
      <c r="Q34" s="201"/>
      <c r="R34" s="202"/>
      <c r="S34" s="202"/>
      <c r="T34" s="202"/>
      <c r="U34" s="202"/>
      <c r="V34" s="202"/>
      <c r="W34" s="203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15" thickBot="1" x14ac:dyDescent="0.35"/>
    <row r="36" spans="2:43" ht="14.4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f>GenelBilgiler!T14</f>
        <v>6</v>
      </c>
      <c r="G36" s="61"/>
      <c r="H36" s="227"/>
      <c r="I36" s="228"/>
      <c r="J36" s="228"/>
      <c r="K36" s="228"/>
      <c r="L36" s="228"/>
      <c r="M36" s="228"/>
      <c r="N36" s="228"/>
      <c r="O36" s="228"/>
      <c r="P36" s="229"/>
      <c r="Q36" s="160"/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14.4" customHeight="1" x14ac:dyDescent="0.3">
      <c r="B37" s="247"/>
      <c r="C37" s="250"/>
      <c r="D37" s="184"/>
      <c r="E37" s="186"/>
      <c r="F37" s="188"/>
      <c r="G37" s="60"/>
      <c r="H37" s="217"/>
      <c r="I37" s="218"/>
      <c r="J37" s="218"/>
      <c r="K37" s="218"/>
      <c r="L37" s="218"/>
      <c r="M37" s="218"/>
      <c r="N37" s="218"/>
      <c r="O37" s="218"/>
      <c r="P37" s="219"/>
      <c r="Q37" s="366"/>
      <c r="R37" s="366"/>
      <c r="S37" s="366"/>
      <c r="T37" s="366"/>
      <c r="U37" s="366"/>
      <c r="V37" s="366"/>
      <c r="W37" s="366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14.4" customHeight="1" x14ac:dyDescent="0.3">
      <c r="B38" s="247"/>
      <c r="C38" s="250"/>
      <c r="D38" s="184">
        <v>2</v>
      </c>
      <c r="E38" s="186" t="s">
        <v>409</v>
      </c>
      <c r="F38" s="188">
        <f>GenelBilgiler!T14</f>
        <v>6</v>
      </c>
      <c r="G38" s="57"/>
      <c r="H38" s="172"/>
      <c r="I38" s="173"/>
      <c r="J38" s="173"/>
      <c r="K38" s="173"/>
      <c r="L38" s="173"/>
      <c r="M38" s="173"/>
      <c r="N38" s="173"/>
      <c r="O38" s="173"/>
      <c r="P38" s="174"/>
      <c r="Q38" s="196"/>
      <c r="R38" s="197"/>
      <c r="S38" s="197"/>
      <c r="T38" s="197"/>
      <c r="U38" s="197"/>
      <c r="V38" s="197"/>
      <c r="W38" s="198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14.4" customHeight="1" x14ac:dyDescent="0.3">
      <c r="B39" s="247"/>
      <c r="C39" s="250"/>
      <c r="D39" s="184"/>
      <c r="E39" s="186"/>
      <c r="F39" s="188"/>
      <c r="G39" s="60"/>
      <c r="H39" s="217"/>
      <c r="I39" s="218"/>
      <c r="J39" s="218"/>
      <c r="K39" s="218"/>
      <c r="L39" s="218"/>
      <c r="M39" s="218"/>
      <c r="N39" s="218"/>
      <c r="O39" s="218"/>
      <c r="P39" s="219"/>
      <c r="Q39" s="377"/>
      <c r="R39" s="377"/>
      <c r="S39" s="377"/>
      <c r="T39" s="377"/>
      <c r="U39" s="377"/>
      <c r="V39" s="377"/>
      <c r="W39" s="377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f>GenelBilgiler!T14</f>
        <v>6</v>
      </c>
      <c r="G40" s="57"/>
      <c r="H40" s="172"/>
      <c r="I40" s="173"/>
      <c r="J40" s="173"/>
      <c r="K40" s="173"/>
      <c r="L40" s="173"/>
      <c r="M40" s="173"/>
      <c r="N40" s="173"/>
      <c r="O40" s="173"/>
      <c r="P40" s="174"/>
      <c r="Q40" s="196"/>
      <c r="R40" s="197"/>
      <c r="S40" s="197"/>
      <c r="T40" s="197"/>
      <c r="U40" s="197"/>
      <c r="V40" s="197"/>
      <c r="W40" s="198"/>
      <c r="X40" s="222"/>
      <c r="Y40" s="220"/>
      <c r="Z40" s="220"/>
      <c r="AA40" s="220"/>
      <c r="AB40" s="220"/>
      <c r="AC40" s="220"/>
      <c r="AD40" s="221"/>
      <c r="AE40" s="222"/>
      <c r="AF40" s="220"/>
      <c r="AG40" s="220"/>
      <c r="AH40" s="220"/>
      <c r="AI40" s="220"/>
      <c r="AJ40" s="220"/>
      <c r="AK40" s="221"/>
      <c r="AL40" s="260" t="s">
        <v>249</v>
      </c>
      <c r="AM40" s="148"/>
      <c r="AN40" s="149"/>
      <c r="AO40" s="149"/>
      <c r="AP40" s="149"/>
      <c r="AQ40" s="150"/>
    </row>
    <row r="41" spans="2:43" ht="14.4" customHeight="1" x14ac:dyDescent="0.3">
      <c r="B41" s="247"/>
      <c r="C41" s="250"/>
      <c r="D41" s="184"/>
      <c r="E41" s="186"/>
      <c r="F41" s="188"/>
      <c r="G41" s="60"/>
      <c r="H41" s="217"/>
      <c r="I41" s="218"/>
      <c r="J41" s="218"/>
      <c r="K41" s="218"/>
      <c r="L41" s="218"/>
      <c r="M41" s="218"/>
      <c r="N41" s="218"/>
      <c r="O41" s="218"/>
      <c r="P41" s="219"/>
      <c r="Q41" s="377"/>
      <c r="R41" s="377"/>
      <c r="S41" s="377"/>
      <c r="T41" s="377"/>
      <c r="U41" s="377"/>
      <c r="V41" s="377"/>
      <c r="W41" s="377"/>
      <c r="X41" s="222"/>
      <c r="Y41" s="220"/>
      <c r="Z41" s="220"/>
      <c r="AA41" s="220"/>
      <c r="AB41" s="220"/>
      <c r="AC41" s="220"/>
      <c r="AD41" s="221"/>
      <c r="AE41" s="222"/>
      <c r="AF41" s="220"/>
      <c r="AG41" s="220"/>
      <c r="AH41" s="220"/>
      <c r="AI41" s="220"/>
      <c r="AJ41" s="220"/>
      <c r="AK41" s="221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f>GenelBilgiler!T14</f>
        <v>6</v>
      </c>
      <c r="G42" s="57"/>
      <c r="H42" s="172"/>
      <c r="I42" s="173"/>
      <c r="J42" s="173"/>
      <c r="K42" s="173"/>
      <c r="L42" s="173"/>
      <c r="M42" s="173"/>
      <c r="N42" s="173"/>
      <c r="O42" s="173"/>
      <c r="P42" s="174"/>
      <c r="Q42" s="196"/>
      <c r="R42" s="197"/>
      <c r="S42" s="197"/>
      <c r="T42" s="197"/>
      <c r="U42" s="197"/>
      <c r="V42" s="197"/>
      <c r="W42" s="198"/>
      <c r="X42" s="222"/>
      <c r="Y42" s="220"/>
      <c r="Z42" s="220"/>
      <c r="AA42" s="220"/>
      <c r="AB42" s="220"/>
      <c r="AC42" s="220"/>
      <c r="AD42" s="221"/>
      <c r="AE42" s="222"/>
      <c r="AF42" s="220"/>
      <c r="AG42" s="220"/>
      <c r="AH42" s="220"/>
      <c r="AI42" s="220"/>
      <c r="AJ42" s="220"/>
      <c r="AK42" s="221"/>
      <c r="AL42" s="205" t="s">
        <v>250</v>
      </c>
      <c r="AM42" s="148"/>
      <c r="AN42" s="149"/>
      <c r="AO42" s="149"/>
      <c r="AP42" s="149"/>
      <c r="AQ42" s="150"/>
    </row>
    <row r="43" spans="2:43" ht="14.4" customHeight="1" x14ac:dyDescent="0.3">
      <c r="B43" s="247"/>
      <c r="C43" s="250"/>
      <c r="D43" s="184"/>
      <c r="E43" s="186"/>
      <c r="F43" s="188"/>
      <c r="G43" s="60"/>
      <c r="H43" s="217"/>
      <c r="I43" s="218"/>
      <c r="J43" s="218"/>
      <c r="K43" s="218"/>
      <c r="L43" s="218"/>
      <c r="M43" s="218"/>
      <c r="N43" s="218"/>
      <c r="O43" s="218"/>
      <c r="P43" s="219"/>
      <c r="Q43" s="377"/>
      <c r="R43" s="377"/>
      <c r="S43" s="377"/>
      <c r="T43" s="377"/>
      <c r="U43" s="377"/>
      <c r="V43" s="377"/>
      <c r="W43" s="377"/>
      <c r="X43" s="222"/>
      <c r="Y43" s="220"/>
      <c r="Z43" s="220"/>
      <c r="AA43" s="220"/>
      <c r="AB43" s="220"/>
      <c r="AC43" s="220"/>
      <c r="AD43" s="221"/>
      <c r="AE43" s="222"/>
      <c r="AF43" s="220"/>
      <c r="AG43" s="220"/>
      <c r="AH43" s="220"/>
      <c r="AI43" s="220"/>
      <c r="AJ43" s="220"/>
      <c r="AK43" s="221"/>
      <c r="AL43" s="205"/>
      <c r="AM43" s="148"/>
      <c r="AN43" s="149"/>
      <c r="AO43" s="149"/>
      <c r="AP43" s="149"/>
      <c r="AQ43" s="150"/>
    </row>
    <row r="44" spans="2:43" ht="14.4" customHeight="1" x14ac:dyDescent="0.3">
      <c r="B44" s="247"/>
      <c r="C44" s="250"/>
      <c r="D44" s="184">
        <v>5</v>
      </c>
      <c r="E44" s="186" t="s">
        <v>412</v>
      </c>
      <c r="F44" s="188">
        <f>GenelBilgiler!T14</f>
        <v>6</v>
      </c>
      <c r="G44" s="58"/>
      <c r="H44" s="172"/>
      <c r="I44" s="173"/>
      <c r="J44" s="173"/>
      <c r="K44" s="173"/>
      <c r="L44" s="173"/>
      <c r="M44" s="173"/>
      <c r="N44" s="173"/>
      <c r="O44" s="173"/>
      <c r="P44" s="174"/>
      <c r="Q44" s="326"/>
      <c r="R44" s="199"/>
      <c r="S44" s="199"/>
      <c r="T44" s="199"/>
      <c r="U44" s="199"/>
      <c r="V44" s="199"/>
      <c r="W44" s="200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15" customHeight="1" thickBot="1" x14ac:dyDescent="0.35">
      <c r="B45" s="248"/>
      <c r="C45" s="251"/>
      <c r="D45" s="185"/>
      <c r="E45" s="187"/>
      <c r="F45" s="189"/>
      <c r="G45" s="59"/>
      <c r="H45" s="208"/>
      <c r="I45" s="209"/>
      <c r="J45" s="209"/>
      <c r="K45" s="209"/>
      <c r="L45" s="209"/>
      <c r="M45" s="209"/>
      <c r="N45" s="209"/>
      <c r="O45" s="209"/>
      <c r="P45" s="210"/>
      <c r="Q45" s="201"/>
      <c r="R45" s="202"/>
      <c r="S45" s="202"/>
      <c r="T45" s="202"/>
      <c r="U45" s="202"/>
      <c r="V45" s="202"/>
      <c r="W45" s="203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14.4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f>GenelBilgiler!T14</f>
        <v>6</v>
      </c>
      <c r="G47" s="61"/>
      <c r="H47" s="227"/>
      <c r="I47" s="228"/>
      <c r="J47" s="228"/>
      <c r="K47" s="228"/>
      <c r="L47" s="228"/>
      <c r="M47" s="228"/>
      <c r="N47" s="228"/>
      <c r="O47" s="228"/>
      <c r="P47" s="229"/>
      <c r="Q47" s="160"/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14.4" customHeight="1" x14ac:dyDescent="0.3">
      <c r="B48" s="247"/>
      <c r="C48" s="250"/>
      <c r="D48" s="184"/>
      <c r="E48" s="186"/>
      <c r="F48" s="188"/>
      <c r="G48" s="60"/>
      <c r="H48" s="217"/>
      <c r="I48" s="218"/>
      <c r="J48" s="218"/>
      <c r="K48" s="218"/>
      <c r="L48" s="218"/>
      <c r="M48" s="218"/>
      <c r="N48" s="218"/>
      <c r="O48" s="218"/>
      <c r="P48" s="219"/>
      <c r="Q48" s="366"/>
      <c r="R48" s="366"/>
      <c r="S48" s="366"/>
      <c r="T48" s="366"/>
      <c r="U48" s="366"/>
      <c r="V48" s="366"/>
      <c r="W48" s="366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14.4" customHeight="1" x14ac:dyDescent="0.3">
      <c r="B49" s="247"/>
      <c r="C49" s="250"/>
      <c r="D49" s="184">
        <v>2</v>
      </c>
      <c r="E49" s="186" t="s">
        <v>413</v>
      </c>
      <c r="F49" s="188">
        <f>GenelBilgiler!T14</f>
        <v>6</v>
      </c>
      <c r="G49" s="57"/>
      <c r="H49" s="172"/>
      <c r="I49" s="173"/>
      <c r="J49" s="173"/>
      <c r="K49" s="173"/>
      <c r="L49" s="173"/>
      <c r="M49" s="173"/>
      <c r="N49" s="173"/>
      <c r="O49" s="173"/>
      <c r="P49" s="174"/>
      <c r="Q49" s="196"/>
      <c r="R49" s="197"/>
      <c r="S49" s="197"/>
      <c r="T49" s="197"/>
      <c r="U49" s="197"/>
      <c r="V49" s="197"/>
      <c r="W49" s="198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14.4" customHeight="1" x14ac:dyDescent="0.3">
      <c r="B50" s="247"/>
      <c r="C50" s="250"/>
      <c r="D50" s="184"/>
      <c r="E50" s="186"/>
      <c r="F50" s="188"/>
      <c r="G50" s="60"/>
      <c r="H50" s="217"/>
      <c r="I50" s="218"/>
      <c r="J50" s="218"/>
      <c r="K50" s="218"/>
      <c r="L50" s="218"/>
      <c r="M50" s="218"/>
      <c r="N50" s="218"/>
      <c r="O50" s="218"/>
      <c r="P50" s="219"/>
      <c r="Q50" s="377"/>
      <c r="R50" s="377"/>
      <c r="S50" s="377"/>
      <c r="T50" s="377"/>
      <c r="U50" s="377"/>
      <c r="V50" s="377"/>
      <c r="W50" s="377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14.4" customHeight="1" x14ac:dyDescent="0.3">
      <c r="B51" s="247"/>
      <c r="C51" s="250"/>
      <c r="D51" s="184">
        <v>3</v>
      </c>
      <c r="E51" s="186" t="s">
        <v>42</v>
      </c>
      <c r="F51" s="188">
        <f>GenelBilgiler!T14</f>
        <v>6</v>
      </c>
      <c r="G51" s="58"/>
      <c r="H51" s="172"/>
      <c r="I51" s="173"/>
      <c r="J51" s="173"/>
      <c r="K51" s="173"/>
      <c r="L51" s="173"/>
      <c r="M51" s="173"/>
      <c r="N51" s="173"/>
      <c r="O51" s="173"/>
      <c r="P51" s="174"/>
      <c r="Q51" s="326"/>
      <c r="R51" s="199"/>
      <c r="S51" s="199"/>
      <c r="T51" s="199"/>
      <c r="U51" s="199"/>
      <c r="V51" s="199"/>
      <c r="W51" s="200"/>
      <c r="X51" s="222"/>
      <c r="Y51" s="220"/>
      <c r="Z51" s="220"/>
      <c r="AA51" s="220"/>
      <c r="AB51" s="220"/>
      <c r="AC51" s="220"/>
      <c r="AD51" s="221"/>
      <c r="AE51" s="222"/>
      <c r="AF51" s="220"/>
      <c r="AG51" s="220"/>
      <c r="AH51" s="220"/>
      <c r="AI51" s="220"/>
      <c r="AJ51" s="220"/>
      <c r="AK51" s="221"/>
      <c r="AL51" s="205" t="s">
        <v>254</v>
      </c>
      <c r="AM51" s="190"/>
      <c r="AN51" s="191"/>
      <c r="AO51" s="191"/>
      <c r="AP51" s="191"/>
      <c r="AQ51" s="192"/>
    </row>
    <row r="52" spans="2:43" ht="15" customHeight="1" thickBot="1" x14ac:dyDescent="0.35">
      <c r="B52" s="248"/>
      <c r="C52" s="251"/>
      <c r="D52" s="185"/>
      <c r="E52" s="187"/>
      <c r="F52" s="189"/>
      <c r="G52" s="59"/>
      <c r="H52" s="208"/>
      <c r="I52" s="209"/>
      <c r="J52" s="209"/>
      <c r="K52" s="209"/>
      <c r="L52" s="209"/>
      <c r="M52" s="209"/>
      <c r="N52" s="209"/>
      <c r="O52" s="209"/>
      <c r="P52" s="210"/>
      <c r="Q52" s="201"/>
      <c r="R52" s="202"/>
      <c r="S52" s="202"/>
      <c r="T52" s="202"/>
      <c r="U52" s="202"/>
      <c r="V52" s="202"/>
      <c r="W52" s="203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193"/>
      <c r="AN52" s="194"/>
      <c r="AO52" s="194"/>
      <c r="AP52" s="194"/>
      <c r="AQ52" s="195"/>
    </row>
    <row r="53" spans="2:43" ht="32.4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15" thickBot="1" x14ac:dyDescent="0.35"/>
    <row r="55" spans="2:43" ht="14.4" customHeight="1" x14ac:dyDescent="0.3">
      <c r="B55" s="246" t="s">
        <v>12</v>
      </c>
      <c r="C55" s="249"/>
      <c r="D55" s="257">
        <v>2</v>
      </c>
      <c r="E55" s="258" t="s">
        <v>415</v>
      </c>
      <c r="F55" s="259">
        <f>GenelBilgiler!T14</f>
        <v>6</v>
      </c>
      <c r="G55" s="61"/>
      <c r="H55" s="227"/>
      <c r="I55" s="228"/>
      <c r="J55" s="228"/>
      <c r="K55" s="228"/>
      <c r="L55" s="228"/>
      <c r="M55" s="228"/>
      <c r="N55" s="228"/>
      <c r="O55" s="228"/>
      <c r="P55" s="229"/>
      <c r="Q55" s="160"/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14.4" customHeight="1" x14ac:dyDescent="0.3">
      <c r="B56" s="247"/>
      <c r="C56" s="250"/>
      <c r="D56" s="184"/>
      <c r="E56" s="186"/>
      <c r="F56" s="188"/>
      <c r="G56" s="60"/>
      <c r="H56" s="217"/>
      <c r="I56" s="218"/>
      <c r="J56" s="218"/>
      <c r="K56" s="218"/>
      <c r="L56" s="218"/>
      <c r="M56" s="218"/>
      <c r="N56" s="218"/>
      <c r="O56" s="218"/>
      <c r="P56" s="219"/>
      <c r="Q56" s="366"/>
      <c r="R56" s="366"/>
      <c r="S56" s="366"/>
      <c r="T56" s="366"/>
      <c r="U56" s="366"/>
      <c r="V56" s="366"/>
      <c r="W56" s="366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14.4" customHeight="1" x14ac:dyDescent="0.3">
      <c r="B57" s="247"/>
      <c r="C57" s="250"/>
      <c r="D57" s="184">
        <v>3</v>
      </c>
      <c r="E57" s="186" t="s">
        <v>320</v>
      </c>
      <c r="F57" s="188">
        <f>GenelBilgiler!T14</f>
        <v>6</v>
      </c>
      <c r="G57" s="57"/>
      <c r="H57" s="172"/>
      <c r="I57" s="173"/>
      <c r="J57" s="173"/>
      <c r="K57" s="173"/>
      <c r="L57" s="173"/>
      <c r="M57" s="173"/>
      <c r="N57" s="173"/>
      <c r="O57" s="173"/>
      <c r="P57" s="174"/>
      <c r="Q57" s="196"/>
      <c r="R57" s="197"/>
      <c r="S57" s="197"/>
      <c r="T57" s="197"/>
      <c r="U57" s="197"/>
      <c r="V57" s="197"/>
      <c r="W57" s="198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14.4" customHeight="1" x14ac:dyDescent="0.3">
      <c r="B58" s="247"/>
      <c r="C58" s="250"/>
      <c r="D58" s="184"/>
      <c r="E58" s="186"/>
      <c r="F58" s="188"/>
      <c r="G58" s="60"/>
      <c r="H58" s="217"/>
      <c r="I58" s="218"/>
      <c r="J58" s="218"/>
      <c r="K58" s="218"/>
      <c r="L58" s="218"/>
      <c r="M58" s="218"/>
      <c r="N58" s="218"/>
      <c r="O58" s="218"/>
      <c r="P58" s="219"/>
      <c r="Q58" s="377"/>
      <c r="R58" s="377"/>
      <c r="S58" s="377"/>
      <c r="T58" s="377"/>
      <c r="U58" s="377"/>
      <c r="V58" s="377"/>
      <c r="W58" s="377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14.4" customHeight="1" x14ac:dyDescent="0.3">
      <c r="B59" s="247"/>
      <c r="C59" s="250"/>
      <c r="D59" s="184">
        <v>4</v>
      </c>
      <c r="E59" s="186" t="s">
        <v>54</v>
      </c>
      <c r="F59" s="188">
        <f>GenelBilgiler!T14</f>
        <v>6</v>
      </c>
      <c r="G59" s="58"/>
      <c r="H59" s="172"/>
      <c r="I59" s="173"/>
      <c r="J59" s="173"/>
      <c r="K59" s="173"/>
      <c r="L59" s="173"/>
      <c r="M59" s="173"/>
      <c r="N59" s="173"/>
      <c r="O59" s="173"/>
      <c r="P59" s="174"/>
      <c r="Q59" s="326"/>
      <c r="R59" s="199"/>
      <c r="S59" s="199"/>
      <c r="T59" s="199"/>
      <c r="U59" s="199"/>
      <c r="V59" s="199"/>
      <c r="W59" s="200"/>
      <c r="X59" s="222"/>
      <c r="Y59" s="220"/>
      <c r="Z59" s="220"/>
      <c r="AA59" s="220"/>
      <c r="AB59" s="220"/>
      <c r="AC59" s="220"/>
      <c r="AD59" s="221"/>
      <c r="AE59" s="222"/>
      <c r="AF59" s="220"/>
      <c r="AG59" s="220"/>
      <c r="AH59" s="220"/>
      <c r="AI59" s="220"/>
      <c r="AJ59" s="220"/>
      <c r="AK59" s="221"/>
      <c r="AL59" s="205" t="s">
        <v>257</v>
      </c>
      <c r="AM59" s="190"/>
      <c r="AN59" s="191"/>
      <c r="AO59" s="191"/>
      <c r="AP59" s="191"/>
      <c r="AQ59" s="192"/>
    </row>
    <row r="60" spans="2:43" ht="15" customHeight="1" thickBot="1" x14ac:dyDescent="0.35">
      <c r="B60" s="248"/>
      <c r="C60" s="251"/>
      <c r="D60" s="185"/>
      <c r="E60" s="187"/>
      <c r="F60" s="189"/>
      <c r="G60" s="59"/>
      <c r="H60" s="208"/>
      <c r="I60" s="209"/>
      <c r="J60" s="209"/>
      <c r="K60" s="209"/>
      <c r="L60" s="209"/>
      <c r="M60" s="209"/>
      <c r="N60" s="209"/>
      <c r="O60" s="209"/>
      <c r="P60" s="210"/>
      <c r="Q60" s="201"/>
      <c r="R60" s="202"/>
      <c r="S60" s="202"/>
      <c r="T60" s="202"/>
      <c r="U60" s="202"/>
      <c r="V60" s="202"/>
      <c r="W60" s="203"/>
      <c r="X60" s="252"/>
      <c r="Y60" s="253"/>
      <c r="Z60" s="253"/>
      <c r="AA60" s="253"/>
      <c r="AB60" s="253"/>
      <c r="AC60" s="253"/>
      <c r="AD60" s="254"/>
      <c r="AE60" s="252"/>
      <c r="AF60" s="253"/>
      <c r="AG60" s="253"/>
      <c r="AH60" s="253"/>
      <c r="AI60" s="253"/>
      <c r="AJ60" s="253"/>
      <c r="AK60" s="254"/>
      <c r="AL60" s="207"/>
      <c r="AM60" s="193"/>
      <c r="AN60" s="194"/>
      <c r="AO60" s="194"/>
      <c r="AP60" s="194"/>
      <c r="AQ60" s="195"/>
    </row>
    <row r="61" spans="2:43" ht="15" thickBot="1" x14ac:dyDescent="0.35"/>
    <row r="62" spans="2:43" ht="14.4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f>GenelBilgiler!T14</f>
        <v>6</v>
      </c>
      <c r="G62" s="61"/>
      <c r="H62" s="227"/>
      <c r="I62" s="228"/>
      <c r="J62" s="228"/>
      <c r="K62" s="228"/>
      <c r="L62" s="228"/>
      <c r="M62" s="228"/>
      <c r="N62" s="228"/>
      <c r="O62" s="228"/>
      <c r="P62" s="229"/>
      <c r="Q62" s="160"/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14.4" customHeight="1" x14ac:dyDescent="0.3">
      <c r="B63" s="247"/>
      <c r="C63" s="250"/>
      <c r="D63" s="184"/>
      <c r="E63" s="186"/>
      <c r="F63" s="188"/>
      <c r="G63" s="60"/>
      <c r="H63" s="217"/>
      <c r="I63" s="218"/>
      <c r="J63" s="218"/>
      <c r="K63" s="218"/>
      <c r="L63" s="218"/>
      <c r="M63" s="218"/>
      <c r="N63" s="218"/>
      <c r="O63" s="218"/>
      <c r="P63" s="219"/>
      <c r="Q63" s="366"/>
      <c r="R63" s="366"/>
      <c r="S63" s="366"/>
      <c r="T63" s="366"/>
      <c r="U63" s="366"/>
      <c r="V63" s="366"/>
      <c r="W63" s="366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14.4" customHeight="1" x14ac:dyDescent="0.3">
      <c r="B64" s="247"/>
      <c r="C64" s="250"/>
      <c r="D64" s="184">
        <v>2</v>
      </c>
      <c r="E64" s="186" t="s">
        <v>318</v>
      </c>
      <c r="F64" s="188">
        <f>GenelBilgiler!T14</f>
        <v>6</v>
      </c>
      <c r="G64" s="57"/>
      <c r="H64" s="172"/>
      <c r="I64" s="173"/>
      <c r="J64" s="173"/>
      <c r="K64" s="173"/>
      <c r="L64" s="173"/>
      <c r="M64" s="173"/>
      <c r="N64" s="173"/>
      <c r="O64" s="173"/>
      <c r="P64" s="174"/>
      <c r="Q64" s="196"/>
      <c r="R64" s="197"/>
      <c r="S64" s="197"/>
      <c r="T64" s="197"/>
      <c r="U64" s="197"/>
      <c r="V64" s="197"/>
      <c r="W64" s="198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14.4" customHeight="1" x14ac:dyDescent="0.3">
      <c r="B65" s="247"/>
      <c r="C65" s="250"/>
      <c r="D65" s="184"/>
      <c r="E65" s="186"/>
      <c r="F65" s="188"/>
      <c r="G65" s="60"/>
      <c r="H65" s="217"/>
      <c r="I65" s="218"/>
      <c r="J65" s="218"/>
      <c r="K65" s="218"/>
      <c r="L65" s="218"/>
      <c r="M65" s="218"/>
      <c r="N65" s="218"/>
      <c r="O65" s="218"/>
      <c r="P65" s="219"/>
      <c r="Q65" s="377"/>
      <c r="R65" s="377"/>
      <c r="S65" s="377"/>
      <c r="T65" s="377"/>
      <c r="U65" s="377"/>
      <c r="V65" s="377"/>
      <c r="W65" s="377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14.4" customHeight="1" x14ac:dyDescent="0.3">
      <c r="B66" s="247"/>
      <c r="C66" s="250"/>
      <c r="D66" s="184">
        <v>3</v>
      </c>
      <c r="E66" s="186" t="s">
        <v>5</v>
      </c>
      <c r="F66" s="188">
        <f>GenelBilgiler!T14</f>
        <v>6</v>
      </c>
      <c r="G66" s="57"/>
      <c r="H66" s="172"/>
      <c r="I66" s="173"/>
      <c r="J66" s="173"/>
      <c r="K66" s="173"/>
      <c r="L66" s="173"/>
      <c r="M66" s="173"/>
      <c r="N66" s="173"/>
      <c r="O66" s="173"/>
      <c r="P66" s="174"/>
      <c r="Q66" s="196"/>
      <c r="R66" s="197"/>
      <c r="S66" s="197"/>
      <c r="T66" s="197"/>
      <c r="U66" s="197"/>
      <c r="V66" s="197"/>
      <c r="W66" s="198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48"/>
      <c r="AN66" s="149"/>
      <c r="AO66" s="149"/>
      <c r="AP66" s="149"/>
      <c r="AQ66" s="150"/>
    </row>
    <row r="67" spans="2:43" ht="14.4" customHeight="1" x14ac:dyDescent="0.3">
      <c r="B67" s="247"/>
      <c r="C67" s="250"/>
      <c r="D67" s="184"/>
      <c r="E67" s="186"/>
      <c r="F67" s="188"/>
      <c r="G67" s="60"/>
      <c r="H67" s="217"/>
      <c r="I67" s="218"/>
      <c r="J67" s="218"/>
      <c r="K67" s="218"/>
      <c r="L67" s="218"/>
      <c r="M67" s="218"/>
      <c r="N67" s="218"/>
      <c r="O67" s="218"/>
      <c r="P67" s="219"/>
      <c r="Q67" s="377"/>
      <c r="R67" s="377"/>
      <c r="S67" s="377"/>
      <c r="T67" s="377"/>
      <c r="U67" s="377"/>
      <c r="V67" s="377"/>
      <c r="W67" s="377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48"/>
      <c r="AN67" s="149"/>
      <c r="AO67" s="149"/>
      <c r="AP67" s="149"/>
      <c r="AQ67" s="150"/>
    </row>
    <row r="68" spans="2:43" ht="14.4" customHeight="1" x14ac:dyDescent="0.3">
      <c r="B68" s="247"/>
      <c r="C68" s="250"/>
      <c r="D68" s="184">
        <v>4</v>
      </c>
      <c r="E68" s="186" t="s">
        <v>417</v>
      </c>
      <c r="F68" s="188">
        <f>GenelBilgiler!T14</f>
        <v>6</v>
      </c>
      <c r="G68" s="57"/>
      <c r="H68" s="172"/>
      <c r="I68" s="173"/>
      <c r="J68" s="173"/>
      <c r="K68" s="173"/>
      <c r="L68" s="173"/>
      <c r="M68" s="173"/>
      <c r="N68" s="173"/>
      <c r="O68" s="173"/>
      <c r="P68" s="174"/>
      <c r="Q68" s="196"/>
      <c r="R68" s="197"/>
      <c r="S68" s="197"/>
      <c r="T68" s="197"/>
      <c r="U68" s="197"/>
      <c r="V68" s="197"/>
      <c r="W68" s="198"/>
      <c r="X68" s="222"/>
      <c r="Y68" s="220"/>
      <c r="Z68" s="220"/>
      <c r="AA68" s="220"/>
      <c r="AB68" s="220"/>
      <c r="AC68" s="220"/>
      <c r="AD68" s="221"/>
      <c r="AE68" s="222"/>
      <c r="AF68" s="220"/>
      <c r="AG68" s="220"/>
      <c r="AH68" s="220"/>
      <c r="AI68" s="220"/>
      <c r="AJ68" s="220"/>
      <c r="AK68" s="221"/>
      <c r="AL68" s="205" t="s">
        <v>261</v>
      </c>
      <c r="AM68" s="148"/>
      <c r="AN68" s="149"/>
      <c r="AO68" s="149"/>
      <c r="AP68" s="149"/>
      <c r="AQ68" s="150"/>
    </row>
    <row r="69" spans="2:43" ht="14.4" customHeight="1" x14ac:dyDescent="0.3">
      <c r="B69" s="247"/>
      <c r="C69" s="250"/>
      <c r="D69" s="184"/>
      <c r="E69" s="186"/>
      <c r="F69" s="188"/>
      <c r="G69" s="60"/>
      <c r="H69" s="217"/>
      <c r="I69" s="218"/>
      <c r="J69" s="218"/>
      <c r="K69" s="218"/>
      <c r="L69" s="218"/>
      <c r="M69" s="218"/>
      <c r="N69" s="218"/>
      <c r="O69" s="218"/>
      <c r="P69" s="219"/>
      <c r="Q69" s="377"/>
      <c r="R69" s="377"/>
      <c r="S69" s="377"/>
      <c r="T69" s="377"/>
      <c r="U69" s="377"/>
      <c r="V69" s="377"/>
      <c r="W69" s="377"/>
      <c r="X69" s="222"/>
      <c r="Y69" s="220"/>
      <c r="Z69" s="220"/>
      <c r="AA69" s="220"/>
      <c r="AB69" s="220"/>
      <c r="AC69" s="220"/>
      <c r="AD69" s="221"/>
      <c r="AE69" s="222"/>
      <c r="AF69" s="220"/>
      <c r="AG69" s="220"/>
      <c r="AH69" s="220"/>
      <c r="AI69" s="220"/>
      <c r="AJ69" s="220"/>
      <c r="AK69" s="221"/>
      <c r="AL69" s="205"/>
      <c r="AM69" s="148"/>
      <c r="AN69" s="149"/>
      <c r="AO69" s="149"/>
      <c r="AP69" s="149"/>
      <c r="AQ69" s="150"/>
    </row>
    <row r="70" spans="2:43" ht="14.4" customHeight="1" x14ac:dyDescent="0.3">
      <c r="B70" s="247"/>
      <c r="C70" s="250"/>
      <c r="D70" s="184">
        <v>5</v>
      </c>
      <c r="E70" s="186" t="s">
        <v>55</v>
      </c>
      <c r="F70" s="188">
        <f>GenelBilgiler!T14</f>
        <v>6</v>
      </c>
      <c r="G70" s="58"/>
      <c r="H70" s="172"/>
      <c r="I70" s="173"/>
      <c r="J70" s="173"/>
      <c r="K70" s="173"/>
      <c r="L70" s="173"/>
      <c r="M70" s="173"/>
      <c r="N70" s="173"/>
      <c r="O70" s="173"/>
      <c r="P70" s="174"/>
      <c r="Q70" s="326"/>
      <c r="R70" s="199"/>
      <c r="S70" s="199"/>
      <c r="T70" s="199"/>
      <c r="U70" s="199"/>
      <c r="V70" s="199"/>
      <c r="W70" s="200"/>
      <c r="X70" s="222"/>
      <c r="Y70" s="220"/>
      <c r="Z70" s="220"/>
      <c r="AA70" s="220"/>
      <c r="AB70" s="220"/>
      <c r="AC70" s="220"/>
      <c r="AD70" s="221"/>
      <c r="AE70" s="222"/>
      <c r="AF70" s="220"/>
      <c r="AG70" s="220"/>
      <c r="AH70" s="220"/>
      <c r="AI70" s="220"/>
      <c r="AJ70" s="220"/>
      <c r="AK70" s="221"/>
      <c r="AL70" s="205" t="s">
        <v>262</v>
      </c>
      <c r="AM70" s="190"/>
      <c r="AN70" s="191"/>
      <c r="AO70" s="191"/>
      <c r="AP70" s="191"/>
      <c r="AQ70" s="192"/>
    </row>
    <row r="71" spans="2:43" ht="15" customHeight="1" thickBot="1" x14ac:dyDescent="0.35">
      <c r="B71" s="248"/>
      <c r="C71" s="251"/>
      <c r="D71" s="185"/>
      <c r="E71" s="187"/>
      <c r="F71" s="189"/>
      <c r="G71" s="59"/>
      <c r="H71" s="208"/>
      <c r="I71" s="209"/>
      <c r="J71" s="209"/>
      <c r="K71" s="209"/>
      <c r="L71" s="209"/>
      <c r="M71" s="209"/>
      <c r="N71" s="209"/>
      <c r="O71" s="209"/>
      <c r="P71" s="210"/>
      <c r="Q71" s="201"/>
      <c r="R71" s="202"/>
      <c r="S71" s="202"/>
      <c r="T71" s="202"/>
      <c r="U71" s="202"/>
      <c r="V71" s="202"/>
      <c r="W71" s="203"/>
      <c r="X71" s="252"/>
      <c r="Y71" s="253"/>
      <c r="Z71" s="253"/>
      <c r="AA71" s="253"/>
      <c r="AB71" s="253"/>
      <c r="AC71" s="253"/>
      <c r="AD71" s="254"/>
      <c r="AE71" s="252"/>
      <c r="AF71" s="253"/>
      <c r="AG71" s="253"/>
      <c r="AH71" s="253"/>
      <c r="AI71" s="253"/>
      <c r="AJ71" s="253"/>
      <c r="AK71" s="254"/>
      <c r="AL71" s="207"/>
      <c r="AM71" s="193"/>
      <c r="AN71" s="194"/>
      <c r="AO71" s="194"/>
      <c r="AP71" s="194"/>
      <c r="AQ71" s="195"/>
    </row>
    <row r="72" spans="2:43" ht="15.6" x14ac:dyDescent="0.3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15" thickBot="1" x14ac:dyDescent="0.35"/>
    <row r="74" spans="2:43" ht="14.4" customHeight="1" x14ac:dyDescent="0.3">
      <c r="B74" s="246" t="s">
        <v>8</v>
      </c>
      <c r="C74" s="249"/>
      <c r="D74" s="257">
        <v>1</v>
      </c>
      <c r="E74" s="258" t="s">
        <v>30</v>
      </c>
      <c r="F74" s="259">
        <f>GenelBilgiler!T14</f>
        <v>6</v>
      </c>
      <c r="G74" s="61"/>
      <c r="H74" s="227"/>
      <c r="I74" s="228"/>
      <c r="J74" s="228"/>
      <c r="K74" s="228"/>
      <c r="L74" s="228"/>
      <c r="M74" s="228"/>
      <c r="N74" s="228"/>
      <c r="O74" s="228"/>
      <c r="P74" s="229"/>
      <c r="Q74" s="160"/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326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14.4" customHeight="1" x14ac:dyDescent="0.3">
      <c r="B75" s="247"/>
      <c r="C75" s="250"/>
      <c r="D75" s="268"/>
      <c r="E75" s="269"/>
      <c r="F75" s="270"/>
      <c r="G75" s="58"/>
      <c r="H75" s="217"/>
      <c r="I75" s="218"/>
      <c r="J75" s="218"/>
      <c r="K75" s="218"/>
      <c r="L75" s="218"/>
      <c r="M75" s="218"/>
      <c r="N75" s="218"/>
      <c r="O75" s="218"/>
      <c r="P75" s="219"/>
      <c r="Q75" s="366"/>
      <c r="R75" s="366"/>
      <c r="S75" s="366"/>
      <c r="T75" s="366"/>
      <c r="U75" s="366"/>
      <c r="V75" s="366"/>
      <c r="W75" s="366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378"/>
    </row>
    <row r="77" spans="2:43" ht="14.4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379"/>
    </row>
    <row r="78" spans="2:43" ht="14.4" customHeight="1" x14ac:dyDescent="0.3">
      <c r="B78" s="247"/>
      <c r="C78" s="250"/>
      <c r="D78" s="274">
        <v>3</v>
      </c>
      <c r="E78" s="275" t="s">
        <v>31</v>
      </c>
      <c r="F78" s="276">
        <f>GenelBilgiler!T14</f>
        <v>6</v>
      </c>
      <c r="G78" s="58"/>
      <c r="H78" s="172"/>
      <c r="I78" s="173"/>
      <c r="J78" s="173"/>
      <c r="K78" s="173"/>
      <c r="L78" s="173"/>
      <c r="M78" s="173"/>
      <c r="N78" s="173"/>
      <c r="O78" s="173"/>
      <c r="P78" s="174"/>
      <c r="Q78" s="163"/>
      <c r="R78" s="164"/>
      <c r="S78" s="164"/>
      <c r="T78" s="164"/>
      <c r="U78" s="164"/>
      <c r="V78" s="164"/>
      <c r="W78" s="165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148"/>
      <c r="AN78" s="149"/>
      <c r="AO78" s="149"/>
      <c r="AP78" s="149"/>
      <c r="AQ78" s="150"/>
    </row>
    <row r="79" spans="2:43" ht="14.4" customHeight="1" x14ac:dyDescent="0.3">
      <c r="B79" s="247"/>
      <c r="C79" s="250"/>
      <c r="D79" s="184"/>
      <c r="E79" s="186"/>
      <c r="F79" s="188"/>
      <c r="G79" s="60"/>
      <c r="H79" s="217"/>
      <c r="I79" s="218"/>
      <c r="J79" s="218"/>
      <c r="K79" s="218"/>
      <c r="L79" s="218"/>
      <c r="M79" s="218"/>
      <c r="N79" s="218"/>
      <c r="O79" s="218"/>
      <c r="P79" s="219"/>
      <c r="Q79" s="377"/>
      <c r="R79" s="377"/>
      <c r="S79" s="377"/>
      <c r="T79" s="377"/>
      <c r="U79" s="377"/>
      <c r="V79" s="377"/>
      <c r="W79" s="377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48"/>
      <c r="AN79" s="149"/>
      <c r="AO79" s="149"/>
      <c r="AP79" s="149"/>
      <c r="AQ79" s="150"/>
    </row>
    <row r="80" spans="2:43" ht="14.4" customHeight="1" x14ac:dyDescent="0.3">
      <c r="B80" s="247"/>
      <c r="C80" s="250"/>
      <c r="D80" s="184">
        <v>4</v>
      </c>
      <c r="E80" s="186" t="s">
        <v>407</v>
      </c>
      <c r="F80" s="188">
        <f>GenelBilgiler!T14</f>
        <v>6</v>
      </c>
      <c r="G80" s="58"/>
      <c r="H80" s="172"/>
      <c r="I80" s="173"/>
      <c r="J80" s="173"/>
      <c r="K80" s="173"/>
      <c r="L80" s="173"/>
      <c r="M80" s="173"/>
      <c r="N80" s="173"/>
      <c r="O80" s="173"/>
      <c r="P80" s="174"/>
      <c r="Q80" s="326"/>
      <c r="R80" s="199"/>
      <c r="S80" s="199"/>
      <c r="T80" s="199"/>
      <c r="U80" s="199"/>
      <c r="V80" s="199"/>
      <c r="W80" s="200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/>
      <c r="AN80" s="191"/>
      <c r="AO80" s="191"/>
      <c r="AP80" s="191"/>
      <c r="AQ80" s="192"/>
    </row>
    <row r="81" spans="2:43" ht="15" customHeight="1" thickBot="1" x14ac:dyDescent="0.35">
      <c r="B81" s="248"/>
      <c r="C81" s="251"/>
      <c r="D81" s="185"/>
      <c r="E81" s="187"/>
      <c r="F81" s="189"/>
      <c r="G81" s="59"/>
      <c r="H81" s="208"/>
      <c r="I81" s="209"/>
      <c r="J81" s="209"/>
      <c r="K81" s="209"/>
      <c r="L81" s="209"/>
      <c r="M81" s="209"/>
      <c r="N81" s="209"/>
      <c r="O81" s="209"/>
      <c r="P81" s="210"/>
      <c r="Q81" s="201"/>
      <c r="R81" s="202"/>
      <c r="S81" s="202"/>
      <c r="T81" s="202"/>
      <c r="U81" s="202"/>
      <c r="V81" s="202"/>
      <c r="W81" s="203"/>
      <c r="X81" s="252"/>
      <c r="Y81" s="253"/>
      <c r="Z81" s="253"/>
      <c r="AA81" s="253"/>
      <c r="AB81" s="253"/>
      <c r="AC81" s="253"/>
      <c r="AD81" s="254"/>
      <c r="AE81" s="252"/>
      <c r="AF81" s="253"/>
      <c r="AG81" s="253"/>
      <c r="AH81" s="253"/>
      <c r="AI81" s="253"/>
      <c r="AJ81" s="253"/>
      <c r="AK81" s="254"/>
      <c r="AL81" s="207"/>
      <c r="AM81" s="193"/>
      <c r="AN81" s="194"/>
      <c r="AO81" s="194"/>
      <c r="AP81" s="194"/>
      <c r="AQ81" s="195"/>
    </row>
    <row r="82" spans="2:43" ht="15" thickBot="1" x14ac:dyDescent="0.35"/>
    <row r="83" spans="2:43" ht="14.4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f>GenelBilgiler!T14</f>
        <v>6</v>
      </c>
      <c r="G83" s="61"/>
      <c r="H83" s="227"/>
      <c r="I83" s="228"/>
      <c r="J83" s="228"/>
      <c r="K83" s="228"/>
      <c r="L83" s="228"/>
      <c r="M83" s="228"/>
      <c r="N83" s="228"/>
      <c r="O83" s="228"/>
      <c r="P83" s="229"/>
      <c r="Q83" s="160"/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14.4" customHeight="1" x14ac:dyDescent="0.3">
      <c r="B84" s="247"/>
      <c r="C84" s="250"/>
      <c r="D84" s="184"/>
      <c r="E84" s="186"/>
      <c r="F84" s="188"/>
      <c r="G84" s="60"/>
      <c r="H84" s="217"/>
      <c r="I84" s="218"/>
      <c r="J84" s="218"/>
      <c r="K84" s="218"/>
      <c r="L84" s="218"/>
      <c r="M84" s="218"/>
      <c r="N84" s="218"/>
      <c r="O84" s="218"/>
      <c r="P84" s="219"/>
      <c r="Q84" s="366"/>
      <c r="R84" s="366"/>
      <c r="S84" s="366"/>
      <c r="T84" s="366"/>
      <c r="U84" s="366"/>
      <c r="V84" s="366"/>
      <c r="W84" s="366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14.4" customHeight="1" x14ac:dyDescent="0.3">
      <c r="B85" s="247"/>
      <c r="C85" s="250"/>
      <c r="D85" s="184">
        <v>2</v>
      </c>
      <c r="E85" s="186" t="s">
        <v>420</v>
      </c>
      <c r="F85" s="188">
        <f>GenelBilgiler!T14</f>
        <v>6</v>
      </c>
      <c r="G85" s="57"/>
      <c r="H85" s="172"/>
      <c r="I85" s="173"/>
      <c r="J85" s="173"/>
      <c r="K85" s="173"/>
      <c r="L85" s="173"/>
      <c r="M85" s="173"/>
      <c r="N85" s="173"/>
      <c r="O85" s="173"/>
      <c r="P85" s="174"/>
      <c r="Q85" s="196"/>
      <c r="R85" s="197"/>
      <c r="S85" s="197"/>
      <c r="T85" s="197"/>
      <c r="U85" s="197"/>
      <c r="V85" s="197"/>
      <c r="W85" s="198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14.4" customHeight="1" x14ac:dyDescent="0.3">
      <c r="B86" s="247"/>
      <c r="C86" s="250"/>
      <c r="D86" s="184"/>
      <c r="E86" s="186"/>
      <c r="F86" s="188"/>
      <c r="G86" s="60"/>
      <c r="H86" s="217"/>
      <c r="I86" s="218"/>
      <c r="J86" s="218"/>
      <c r="K86" s="218"/>
      <c r="L86" s="218"/>
      <c r="M86" s="218"/>
      <c r="N86" s="218"/>
      <c r="O86" s="218"/>
      <c r="P86" s="219"/>
      <c r="Q86" s="377"/>
      <c r="R86" s="377"/>
      <c r="S86" s="377"/>
      <c r="T86" s="377"/>
      <c r="U86" s="377"/>
      <c r="V86" s="377"/>
      <c r="W86" s="377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14.4" customHeight="1" x14ac:dyDescent="0.3">
      <c r="B87" s="247"/>
      <c r="C87" s="250"/>
      <c r="D87" s="184">
        <v>3</v>
      </c>
      <c r="E87" s="186" t="s">
        <v>421</v>
      </c>
      <c r="F87" s="188">
        <f>GenelBilgiler!T14</f>
        <v>6</v>
      </c>
      <c r="G87" s="57"/>
      <c r="H87" s="172"/>
      <c r="I87" s="173"/>
      <c r="J87" s="173"/>
      <c r="K87" s="173"/>
      <c r="L87" s="173"/>
      <c r="M87" s="173"/>
      <c r="N87" s="173"/>
      <c r="O87" s="173"/>
      <c r="P87" s="174"/>
      <c r="Q87" s="196"/>
      <c r="R87" s="197"/>
      <c r="S87" s="197"/>
      <c r="T87" s="197"/>
      <c r="U87" s="197"/>
      <c r="V87" s="197"/>
      <c r="W87" s="198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48"/>
      <c r="AN87" s="149"/>
      <c r="AO87" s="149"/>
      <c r="AP87" s="149"/>
      <c r="AQ87" s="150"/>
    </row>
    <row r="88" spans="2:43" ht="14.4" customHeight="1" x14ac:dyDescent="0.3">
      <c r="B88" s="247"/>
      <c r="C88" s="250"/>
      <c r="D88" s="184"/>
      <c r="E88" s="186"/>
      <c r="F88" s="188"/>
      <c r="G88" s="60"/>
      <c r="H88" s="217"/>
      <c r="I88" s="218"/>
      <c r="J88" s="218"/>
      <c r="K88" s="218"/>
      <c r="L88" s="218"/>
      <c r="M88" s="218"/>
      <c r="N88" s="218"/>
      <c r="O88" s="218"/>
      <c r="P88" s="219"/>
      <c r="Q88" s="377"/>
      <c r="R88" s="377"/>
      <c r="S88" s="377"/>
      <c r="T88" s="377"/>
      <c r="U88" s="377"/>
      <c r="V88" s="377"/>
      <c r="W88" s="377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48"/>
      <c r="AN88" s="149"/>
      <c r="AO88" s="149"/>
      <c r="AP88" s="149"/>
      <c r="AQ88" s="150"/>
    </row>
    <row r="89" spans="2:43" ht="14.4" customHeight="1" x14ac:dyDescent="0.3">
      <c r="B89" s="247"/>
      <c r="C89" s="250"/>
      <c r="D89" s="184">
        <v>4</v>
      </c>
      <c r="E89" s="186" t="s">
        <v>53</v>
      </c>
      <c r="F89" s="188">
        <f>GenelBilgiler!T14</f>
        <v>6</v>
      </c>
      <c r="G89" s="58"/>
      <c r="H89" s="172"/>
      <c r="I89" s="173"/>
      <c r="J89" s="173"/>
      <c r="K89" s="173"/>
      <c r="L89" s="173"/>
      <c r="M89" s="173"/>
      <c r="N89" s="173"/>
      <c r="O89" s="173"/>
      <c r="P89" s="174"/>
      <c r="Q89" s="326"/>
      <c r="R89" s="199"/>
      <c r="S89" s="199"/>
      <c r="T89" s="199"/>
      <c r="U89" s="199"/>
      <c r="V89" s="199"/>
      <c r="W89" s="200"/>
      <c r="X89" s="222"/>
      <c r="Y89" s="220"/>
      <c r="Z89" s="220"/>
      <c r="AA89" s="220"/>
      <c r="AB89" s="220"/>
      <c r="AC89" s="220"/>
      <c r="AD89" s="221"/>
      <c r="AE89" s="222"/>
      <c r="AF89" s="220"/>
      <c r="AG89" s="220"/>
      <c r="AH89" s="220"/>
      <c r="AI89" s="220"/>
      <c r="AJ89" s="220"/>
      <c r="AK89" s="221"/>
      <c r="AL89" s="205" t="s">
        <v>270</v>
      </c>
      <c r="AM89" s="190"/>
      <c r="AN89" s="191"/>
      <c r="AO89" s="191"/>
      <c r="AP89" s="191"/>
      <c r="AQ89" s="192"/>
    </row>
    <row r="90" spans="2:43" ht="15" customHeight="1" thickBot="1" x14ac:dyDescent="0.35">
      <c r="B90" s="248"/>
      <c r="C90" s="251"/>
      <c r="D90" s="185"/>
      <c r="E90" s="187"/>
      <c r="F90" s="189"/>
      <c r="G90" s="59"/>
      <c r="H90" s="208"/>
      <c r="I90" s="209"/>
      <c r="J90" s="209"/>
      <c r="K90" s="209"/>
      <c r="L90" s="209"/>
      <c r="M90" s="209"/>
      <c r="N90" s="209"/>
      <c r="O90" s="209"/>
      <c r="P90" s="210"/>
      <c r="Q90" s="201"/>
      <c r="R90" s="202"/>
      <c r="S90" s="202"/>
      <c r="T90" s="202"/>
      <c r="U90" s="202"/>
      <c r="V90" s="202"/>
      <c r="W90" s="203"/>
      <c r="X90" s="252"/>
      <c r="Y90" s="253"/>
      <c r="Z90" s="253"/>
      <c r="AA90" s="253"/>
      <c r="AB90" s="253"/>
      <c r="AC90" s="253"/>
      <c r="AD90" s="254"/>
      <c r="AE90" s="252"/>
      <c r="AF90" s="253"/>
      <c r="AG90" s="253"/>
      <c r="AH90" s="253"/>
      <c r="AI90" s="253"/>
      <c r="AJ90" s="253"/>
      <c r="AK90" s="254"/>
      <c r="AL90" s="207"/>
      <c r="AM90" s="193"/>
      <c r="AN90" s="194"/>
      <c r="AO90" s="194"/>
      <c r="AP90" s="194"/>
      <c r="AQ90" s="195"/>
    </row>
    <row r="92" spans="2:43" ht="15" thickBot="1" x14ac:dyDescent="0.35"/>
    <row r="93" spans="2:43" ht="14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f>GenelBilgiler!T14</f>
        <v>6</v>
      </c>
      <c r="G93" s="61"/>
      <c r="H93" s="227"/>
      <c r="I93" s="228"/>
      <c r="J93" s="228"/>
      <c r="K93" s="228"/>
      <c r="L93" s="228"/>
      <c r="M93" s="228"/>
      <c r="N93" s="228"/>
      <c r="O93" s="228"/>
      <c r="P93" s="229"/>
      <c r="Q93" s="160"/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14.4" customHeight="1" x14ac:dyDescent="0.3">
      <c r="B94" s="247"/>
      <c r="C94" s="250"/>
      <c r="D94" s="184"/>
      <c r="E94" s="186"/>
      <c r="F94" s="188"/>
      <c r="G94" s="60"/>
      <c r="H94" s="217"/>
      <c r="I94" s="218"/>
      <c r="J94" s="218"/>
      <c r="K94" s="218"/>
      <c r="L94" s="218"/>
      <c r="M94" s="218"/>
      <c r="N94" s="218"/>
      <c r="O94" s="218"/>
      <c r="P94" s="219"/>
      <c r="Q94" s="366"/>
      <c r="R94" s="366"/>
      <c r="S94" s="366"/>
      <c r="T94" s="366"/>
      <c r="U94" s="366"/>
      <c r="V94" s="366"/>
      <c r="W94" s="366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14.4" customHeight="1" x14ac:dyDescent="0.3">
      <c r="B95" s="247"/>
      <c r="C95" s="250"/>
      <c r="D95" s="184">
        <v>2</v>
      </c>
      <c r="E95" s="186" t="s">
        <v>409</v>
      </c>
      <c r="F95" s="188">
        <f>GenelBilgiler!T14</f>
        <v>6</v>
      </c>
      <c r="G95" s="57"/>
      <c r="H95" s="172"/>
      <c r="I95" s="173"/>
      <c r="J95" s="173"/>
      <c r="K95" s="173"/>
      <c r="L95" s="173"/>
      <c r="M95" s="173"/>
      <c r="N95" s="173"/>
      <c r="O95" s="173"/>
      <c r="P95" s="174"/>
      <c r="Q95" s="196"/>
      <c r="R95" s="197"/>
      <c r="S95" s="197"/>
      <c r="T95" s="197"/>
      <c r="U95" s="197"/>
      <c r="V95" s="197"/>
      <c r="W95" s="198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14.4" customHeight="1" x14ac:dyDescent="0.3">
      <c r="B96" s="247"/>
      <c r="C96" s="250"/>
      <c r="D96" s="184"/>
      <c r="E96" s="186"/>
      <c r="F96" s="188"/>
      <c r="G96" s="60"/>
      <c r="H96" s="217"/>
      <c r="I96" s="218"/>
      <c r="J96" s="218"/>
      <c r="K96" s="218"/>
      <c r="L96" s="218"/>
      <c r="M96" s="218"/>
      <c r="N96" s="218"/>
      <c r="O96" s="218"/>
      <c r="P96" s="219"/>
      <c r="Q96" s="377"/>
      <c r="R96" s="377"/>
      <c r="S96" s="377"/>
      <c r="T96" s="377"/>
      <c r="U96" s="377"/>
      <c r="V96" s="377"/>
      <c r="W96" s="377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14.4" customHeight="1" x14ac:dyDescent="0.3">
      <c r="B97" s="247"/>
      <c r="C97" s="250"/>
      <c r="D97" s="184">
        <v>3</v>
      </c>
      <c r="E97" s="186" t="s">
        <v>423</v>
      </c>
      <c r="F97" s="188">
        <f>GenelBilgiler!T14</f>
        <v>6</v>
      </c>
      <c r="G97" s="58"/>
      <c r="H97" s="172"/>
      <c r="I97" s="173"/>
      <c r="J97" s="173"/>
      <c r="K97" s="173"/>
      <c r="L97" s="173"/>
      <c r="M97" s="173"/>
      <c r="N97" s="173"/>
      <c r="O97" s="173"/>
      <c r="P97" s="174"/>
      <c r="Q97" s="326"/>
      <c r="R97" s="199"/>
      <c r="S97" s="199"/>
      <c r="T97" s="199"/>
      <c r="U97" s="199"/>
      <c r="V97" s="199"/>
      <c r="W97" s="200"/>
      <c r="X97" s="222"/>
      <c r="Y97" s="220"/>
      <c r="Z97" s="220"/>
      <c r="AA97" s="220"/>
      <c r="AB97" s="220"/>
      <c r="AC97" s="220"/>
      <c r="AD97" s="221"/>
      <c r="AE97" s="222"/>
      <c r="AF97" s="220"/>
      <c r="AG97" s="220"/>
      <c r="AH97" s="220"/>
      <c r="AI97" s="220"/>
      <c r="AJ97" s="220"/>
      <c r="AK97" s="221"/>
      <c r="AL97" s="205" t="s">
        <v>262</v>
      </c>
      <c r="AM97" s="190"/>
      <c r="AN97" s="191"/>
      <c r="AO97" s="191"/>
      <c r="AP97" s="191"/>
      <c r="AQ97" s="192"/>
    </row>
    <row r="98" spans="2:43" ht="15" customHeight="1" thickBot="1" x14ac:dyDescent="0.35">
      <c r="B98" s="248"/>
      <c r="C98" s="251"/>
      <c r="D98" s="185"/>
      <c r="E98" s="187"/>
      <c r="F98" s="189"/>
      <c r="G98" s="59"/>
      <c r="H98" s="208"/>
      <c r="I98" s="209"/>
      <c r="J98" s="209"/>
      <c r="K98" s="209"/>
      <c r="L98" s="209"/>
      <c r="M98" s="209"/>
      <c r="N98" s="209"/>
      <c r="O98" s="209"/>
      <c r="P98" s="210"/>
      <c r="Q98" s="201"/>
      <c r="R98" s="202"/>
      <c r="S98" s="202"/>
      <c r="T98" s="202"/>
      <c r="U98" s="202"/>
      <c r="V98" s="202"/>
      <c r="W98" s="203"/>
      <c r="X98" s="252"/>
      <c r="Y98" s="253"/>
      <c r="Z98" s="253"/>
      <c r="AA98" s="253"/>
      <c r="AB98" s="253"/>
      <c r="AC98" s="253"/>
      <c r="AD98" s="254"/>
      <c r="AE98" s="252"/>
      <c r="AF98" s="253"/>
      <c r="AG98" s="253"/>
      <c r="AH98" s="253"/>
      <c r="AI98" s="253"/>
      <c r="AJ98" s="253"/>
      <c r="AK98" s="254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424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417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M9:AQ14"/>
    <mergeCell ref="Q10:W10"/>
    <mergeCell ref="D11:D12"/>
    <mergeCell ref="E11:E12"/>
    <mergeCell ref="F11:F12"/>
    <mergeCell ref="H11:P12"/>
    <mergeCell ref="Q11:W11"/>
    <mergeCell ref="AM5:AQ7"/>
    <mergeCell ref="B7:C7"/>
    <mergeCell ref="D7:E7"/>
    <mergeCell ref="B9:B16"/>
    <mergeCell ref="C9:C16"/>
    <mergeCell ref="D9:D10"/>
    <mergeCell ref="E9:E10"/>
    <mergeCell ref="F9:F10"/>
    <mergeCell ref="H9:P10"/>
    <mergeCell ref="Q9:W9"/>
    <mergeCell ref="AL11:AL12"/>
    <mergeCell ref="Q12:W12"/>
    <mergeCell ref="D13:D14"/>
    <mergeCell ref="E13:E14"/>
    <mergeCell ref="F13:F14"/>
    <mergeCell ref="H13:P14"/>
    <mergeCell ref="Q13:W13"/>
    <mergeCell ref="AL13:AL14"/>
    <mergeCell ref="Q14:W14"/>
    <mergeCell ref="X9:AD16"/>
    <mergeCell ref="AE9:AK14"/>
    <mergeCell ref="AL9:AL10"/>
    <mergeCell ref="AL15:AL16"/>
    <mergeCell ref="AM15:AQ16"/>
    <mergeCell ref="Q16:W16"/>
    <mergeCell ref="B18:B25"/>
    <mergeCell ref="C18:C25"/>
    <mergeCell ref="D18:D19"/>
    <mergeCell ref="E18:E19"/>
    <mergeCell ref="F18:F19"/>
    <mergeCell ref="H18:P19"/>
    <mergeCell ref="Q18:W18"/>
    <mergeCell ref="D15:D16"/>
    <mergeCell ref="E15:E16"/>
    <mergeCell ref="F15:F16"/>
    <mergeCell ref="H15:P16"/>
    <mergeCell ref="Q15:W15"/>
    <mergeCell ref="AE15:AK16"/>
    <mergeCell ref="AL20:AL21"/>
    <mergeCell ref="AM20:AQ21"/>
    <mergeCell ref="Q21:W21"/>
    <mergeCell ref="D22:D23"/>
    <mergeCell ref="E22:E23"/>
    <mergeCell ref="F22:F23"/>
    <mergeCell ref="H22:P23"/>
    <mergeCell ref="Q22:W22"/>
    <mergeCell ref="AE22:AK23"/>
    <mergeCell ref="AL22:AL23"/>
    <mergeCell ref="X18:AD25"/>
    <mergeCell ref="AE18:AK21"/>
    <mergeCell ref="AL18:AL19"/>
    <mergeCell ref="AM18:AQ19"/>
    <mergeCell ref="Q19:W19"/>
    <mergeCell ref="D20:D21"/>
    <mergeCell ref="E20:E21"/>
    <mergeCell ref="F20:F21"/>
    <mergeCell ref="H20:P21"/>
    <mergeCell ref="Q20:W20"/>
    <mergeCell ref="Q25:W25"/>
    <mergeCell ref="B27:B34"/>
    <mergeCell ref="C27:C34"/>
    <mergeCell ref="D27:D28"/>
    <mergeCell ref="E27:E28"/>
    <mergeCell ref="F27:F28"/>
    <mergeCell ref="H27:P28"/>
    <mergeCell ref="Q27:W27"/>
    <mergeCell ref="AM22:AQ23"/>
    <mergeCell ref="Q23:W23"/>
    <mergeCell ref="D24:D25"/>
    <mergeCell ref="E24:E25"/>
    <mergeCell ref="F24:F25"/>
    <mergeCell ref="H24:P25"/>
    <mergeCell ref="Q24:W24"/>
    <mergeCell ref="AE24:AK25"/>
    <mergeCell ref="AL24:AL25"/>
    <mergeCell ref="AM24:AQ25"/>
    <mergeCell ref="AE29:AK30"/>
    <mergeCell ref="AL29:AL30"/>
    <mergeCell ref="AM29:AQ30"/>
    <mergeCell ref="Q30:W30"/>
    <mergeCell ref="D31:AQ32"/>
    <mergeCell ref="D33:D34"/>
    <mergeCell ref="E33:E34"/>
    <mergeCell ref="F33:F34"/>
    <mergeCell ref="H33:P34"/>
    <mergeCell ref="Q33:W33"/>
    <mergeCell ref="X27:AD30"/>
    <mergeCell ref="AE27:AK28"/>
    <mergeCell ref="AL27:AL28"/>
    <mergeCell ref="AM27:AQ28"/>
    <mergeCell ref="Q28:W28"/>
    <mergeCell ref="D29:D30"/>
    <mergeCell ref="E29:E30"/>
    <mergeCell ref="F29:F30"/>
    <mergeCell ref="H29:P30"/>
    <mergeCell ref="Q29:W29"/>
    <mergeCell ref="X33:AD34"/>
    <mergeCell ref="AE33:AK34"/>
    <mergeCell ref="AL33:AL34"/>
    <mergeCell ref="AM33:AQ34"/>
    <mergeCell ref="Q34:W34"/>
    <mergeCell ref="B36:B45"/>
    <mergeCell ref="C36:C45"/>
    <mergeCell ref="D36:D37"/>
    <mergeCell ref="E36:E37"/>
    <mergeCell ref="F36:F37"/>
    <mergeCell ref="AL38:AL39"/>
    <mergeCell ref="Q39:W39"/>
    <mergeCell ref="H36:P37"/>
    <mergeCell ref="Q36:W36"/>
    <mergeCell ref="X36:AD45"/>
    <mergeCell ref="AE36:AK39"/>
    <mergeCell ref="AL36:AL37"/>
    <mergeCell ref="AM36:AQ37"/>
    <mergeCell ref="Q37:W37"/>
    <mergeCell ref="AM38:AQ39"/>
    <mergeCell ref="AL40:AL41"/>
    <mergeCell ref="AM40:AQ41"/>
    <mergeCell ref="D40:D41"/>
    <mergeCell ref="E40:E41"/>
    <mergeCell ref="F40:F41"/>
    <mergeCell ref="H40:P41"/>
    <mergeCell ref="Q40:W40"/>
    <mergeCell ref="AE40:AK41"/>
    <mergeCell ref="Q41:W41"/>
    <mergeCell ref="D38:D39"/>
    <mergeCell ref="E38:E39"/>
    <mergeCell ref="F38:F39"/>
    <mergeCell ref="H38:P39"/>
    <mergeCell ref="Q38:W38"/>
    <mergeCell ref="AL42:AL43"/>
    <mergeCell ref="AM42:AQ43"/>
    <mergeCell ref="Q43:W43"/>
    <mergeCell ref="D44:D45"/>
    <mergeCell ref="E44:E45"/>
    <mergeCell ref="F44:F45"/>
    <mergeCell ref="H44:P45"/>
    <mergeCell ref="Q44:W44"/>
    <mergeCell ref="AE44:AK45"/>
    <mergeCell ref="AL44:AL45"/>
    <mergeCell ref="D42:D43"/>
    <mergeCell ref="E42:E43"/>
    <mergeCell ref="F42:F43"/>
    <mergeCell ref="H42:P43"/>
    <mergeCell ref="Q42:W42"/>
    <mergeCell ref="AE42:AK43"/>
    <mergeCell ref="AM44:AQ45"/>
    <mergeCell ref="Q45:W45"/>
    <mergeCell ref="B47:B52"/>
    <mergeCell ref="C47:C52"/>
    <mergeCell ref="D47:D48"/>
    <mergeCell ref="E47:E48"/>
    <mergeCell ref="F47:F48"/>
    <mergeCell ref="H47:P48"/>
    <mergeCell ref="Q47:W47"/>
    <mergeCell ref="X47:AD52"/>
    <mergeCell ref="AM49:AQ50"/>
    <mergeCell ref="Q50:W50"/>
    <mergeCell ref="D51:D52"/>
    <mergeCell ref="E51:E52"/>
    <mergeCell ref="F51:F52"/>
    <mergeCell ref="H51:P52"/>
    <mergeCell ref="Q51:W51"/>
    <mergeCell ref="AE51:AK52"/>
    <mergeCell ref="AL51:AL52"/>
    <mergeCell ref="AM51:AQ52"/>
    <mergeCell ref="AE47:AK50"/>
    <mergeCell ref="AL47:AL48"/>
    <mergeCell ref="AM47:AQ48"/>
    <mergeCell ref="Q48:W48"/>
    <mergeCell ref="D49:D50"/>
    <mergeCell ref="E49:E50"/>
    <mergeCell ref="F49:F50"/>
    <mergeCell ref="H49:P50"/>
    <mergeCell ref="Q49:W49"/>
    <mergeCell ref="AL49:AL50"/>
    <mergeCell ref="Q52:W52"/>
    <mergeCell ref="B53:AQ53"/>
    <mergeCell ref="B55:B60"/>
    <mergeCell ref="C55:C60"/>
    <mergeCell ref="D55:D56"/>
    <mergeCell ref="E55:E56"/>
    <mergeCell ref="F55:F56"/>
    <mergeCell ref="H55:P56"/>
    <mergeCell ref="Q55:W55"/>
    <mergeCell ref="X55:AD60"/>
    <mergeCell ref="AM57:AQ58"/>
    <mergeCell ref="Q58:W58"/>
    <mergeCell ref="D59:D60"/>
    <mergeCell ref="E59:E60"/>
    <mergeCell ref="F59:F60"/>
    <mergeCell ref="H59:P60"/>
    <mergeCell ref="Q59:W59"/>
    <mergeCell ref="AE59:AK60"/>
    <mergeCell ref="AL59:AL60"/>
    <mergeCell ref="AM59:AQ60"/>
    <mergeCell ref="AE55:AK58"/>
    <mergeCell ref="AL55:AL56"/>
    <mergeCell ref="AM55:AQ56"/>
    <mergeCell ref="Q56:W56"/>
    <mergeCell ref="D57:D58"/>
    <mergeCell ref="E57:E58"/>
    <mergeCell ref="F57:F58"/>
    <mergeCell ref="H57:P58"/>
    <mergeCell ref="Q57:W57"/>
    <mergeCell ref="AL57:AL58"/>
    <mergeCell ref="Q60:W60"/>
    <mergeCell ref="B62:B71"/>
    <mergeCell ref="C62:C71"/>
    <mergeCell ref="D62:D63"/>
    <mergeCell ref="E62:E63"/>
    <mergeCell ref="F62:F63"/>
    <mergeCell ref="H62:P63"/>
    <mergeCell ref="Q62:W62"/>
    <mergeCell ref="Q67:W67"/>
    <mergeCell ref="D68:D69"/>
    <mergeCell ref="F70:F71"/>
    <mergeCell ref="H70:P71"/>
    <mergeCell ref="Q70:W70"/>
    <mergeCell ref="AL64:AL65"/>
    <mergeCell ref="AM64:AQ65"/>
    <mergeCell ref="Q65:W65"/>
    <mergeCell ref="D66:D67"/>
    <mergeCell ref="E66:E67"/>
    <mergeCell ref="F66:F67"/>
    <mergeCell ref="H66:P67"/>
    <mergeCell ref="Q66:W66"/>
    <mergeCell ref="AL66:AL67"/>
    <mergeCell ref="AM66:AQ67"/>
    <mergeCell ref="X62:AD71"/>
    <mergeCell ref="AE62:AK67"/>
    <mergeCell ref="AL62:AL63"/>
    <mergeCell ref="AM62:AQ63"/>
    <mergeCell ref="Q63:W63"/>
    <mergeCell ref="D64:D65"/>
    <mergeCell ref="E64:E65"/>
    <mergeCell ref="F64:F65"/>
    <mergeCell ref="H64:P65"/>
    <mergeCell ref="Q64:W64"/>
    <mergeCell ref="AM68:AQ69"/>
    <mergeCell ref="Q69:W69"/>
    <mergeCell ref="D70:D71"/>
    <mergeCell ref="E70:E71"/>
    <mergeCell ref="AE70:AK71"/>
    <mergeCell ref="AL70:AL71"/>
    <mergeCell ref="AM70:AQ71"/>
    <mergeCell ref="E68:E69"/>
    <mergeCell ref="F68:F69"/>
    <mergeCell ref="H68:P69"/>
    <mergeCell ref="Q68:W68"/>
    <mergeCell ref="AE68:AK69"/>
    <mergeCell ref="AL68:AL69"/>
    <mergeCell ref="X74:AD75"/>
    <mergeCell ref="AE74:AK75"/>
    <mergeCell ref="AL74:AL75"/>
    <mergeCell ref="AM74:AQ75"/>
    <mergeCell ref="Q75:W75"/>
    <mergeCell ref="D76:AQ77"/>
    <mergeCell ref="Q71:W71"/>
    <mergeCell ref="B74:B81"/>
    <mergeCell ref="C74:C81"/>
    <mergeCell ref="D74:D75"/>
    <mergeCell ref="E74:E75"/>
    <mergeCell ref="F74:F75"/>
    <mergeCell ref="H74:P75"/>
    <mergeCell ref="Q74:W74"/>
    <mergeCell ref="D78:D79"/>
    <mergeCell ref="E78:E79"/>
    <mergeCell ref="AM78:AQ79"/>
    <mergeCell ref="Q79:W79"/>
    <mergeCell ref="D80:D81"/>
    <mergeCell ref="E80:E81"/>
    <mergeCell ref="F80:F81"/>
    <mergeCell ref="H80:P81"/>
    <mergeCell ref="Q80:W80"/>
    <mergeCell ref="AL80:AL81"/>
    <mergeCell ref="AM80:AQ81"/>
    <mergeCell ref="Q81:W81"/>
    <mergeCell ref="F78:F79"/>
    <mergeCell ref="H78:P79"/>
    <mergeCell ref="Q78:W78"/>
    <mergeCell ref="X78:AD81"/>
    <mergeCell ref="AE78:AK80"/>
    <mergeCell ref="AL78:AL79"/>
    <mergeCell ref="AE81:AK81"/>
    <mergeCell ref="B83:B90"/>
    <mergeCell ref="C83:C90"/>
    <mergeCell ref="D83:D84"/>
    <mergeCell ref="E83:E84"/>
    <mergeCell ref="F83:F84"/>
    <mergeCell ref="H83:P84"/>
    <mergeCell ref="D85:D86"/>
    <mergeCell ref="E85:E86"/>
    <mergeCell ref="F85:F86"/>
    <mergeCell ref="H85:P86"/>
    <mergeCell ref="Q83:W83"/>
    <mergeCell ref="X83:AD90"/>
    <mergeCell ref="AE83:AK88"/>
    <mergeCell ref="AL83:AL84"/>
    <mergeCell ref="AM83:AQ84"/>
    <mergeCell ref="Q84:W84"/>
    <mergeCell ref="Q85:W85"/>
    <mergeCell ref="AL85:AL86"/>
    <mergeCell ref="AM85:AQ86"/>
    <mergeCell ref="Q86:W86"/>
    <mergeCell ref="Q90:W90"/>
    <mergeCell ref="AM87:AQ88"/>
    <mergeCell ref="Q88:W88"/>
    <mergeCell ref="D89:D90"/>
    <mergeCell ref="E89:E90"/>
    <mergeCell ref="F89:F90"/>
    <mergeCell ref="H89:P90"/>
    <mergeCell ref="Q89:W89"/>
    <mergeCell ref="AE89:AK90"/>
    <mergeCell ref="AL89:AL90"/>
    <mergeCell ref="AM89:AQ90"/>
    <mergeCell ref="D87:D88"/>
    <mergeCell ref="E87:E88"/>
    <mergeCell ref="F87:F88"/>
    <mergeCell ref="H87:P88"/>
    <mergeCell ref="Q87:W87"/>
    <mergeCell ref="AL87:AL88"/>
    <mergeCell ref="AM95:AQ96"/>
    <mergeCell ref="Q96:W96"/>
    <mergeCell ref="D97:D98"/>
    <mergeCell ref="E97:E98"/>
    <mergeCell ref="F97:F98"/>
    <mergeCell ref="H97:P98"/>
    <mergeCell ref="Q97:W97"/>
    <mergeCell ref="AE97:AK98"/>
    <mergeCell ref="AL97:AL98"/>
    <mergeCell ref="X93:AD98"/>
    <mergeCell ref="AE93:AK96"/>
    <mergeCell ref="AL93:AL94"/>
    <mergeCell ref="AM93:AQ94"/>
    <mergeCell ref="Q94:W94"/>
    <mergeCell ref="D95:D96"/>
    <mergeCell ref="E95:E96"/>
    <mergeCell ref="F95:F96"/>
    <mergeCell ref="H95:P96"/>
    <mergeCell ref="Q95:W95"/>
    <mergeCell ref="D93:D94"/>
    <mergeCell ref="E93:E94"/>
    <mergeCell ref="F93:F94"/>
    <mergeCell ref="H93:P94"/>
    <mergeCell ref="Q93:W93"/>
    <mergeCell ref="C107:H107"/>
    <mergeCell ref="J107:O107"/>
    <mergeCell ref="Q107:Y107"/>
    <mergeCell ref="AA107:AI107"/>
    <mergeCell ref="AJ107:AQ107"/>
    <mergeCell ref="AJ108:AQ108"/>
    <mergeCell ref="AM97:AQ98"/>
    <mergeCell ref="Q98:W98"/>
    <mergeCell ref="B100:AQ102"/>
    <mergeCell ref="B103:AQ103"/>
    <mergeCell ref="C106:H106"/>
    <mergeCell ref="J106:O106"/>
    <mergeCell ref="Q106:Y106"/>
    <mergeCell ref="AA106:AI106"/>
    <mergeCell ref="AJ106:AQ106"/>
    <mergeCell ref="B93:B98"/>
    <mergeCell ref="C93:C98"/>
    <mergeCell ref="AL95:AL96"/>
    <mergeCell ref="C111:H111"/>
    <mergeCell ref="J111:O111"/>
    <mergeCell ref="Q111:Y111"/>
    <mergeCell ref="AA111:AI111"/>
    <mergeCell ref="AJ111:AQ111"/>
    <mergeCell ref="AJ112:AQ112"/>
    <mergeCell ref="AJ109:AQ109"/>
    <mergeCell ref="C110:H110"/>
    <mergeCell ref="J110:O110"/>
    <mergeCell ref="Q110:Y110"/>
    <mergeCell ref="AA110:AI110"/>
    <mergeCell ref="AJ110:AQ110"/>
    <mergeCell ref="C115:H115"/>
    <mergeCell ref="J115:O115"/>
    <mergeCell ref="Q115:Y115"/>
    <mergeCell ref="AA115:AI115"/>
    <mergeCell ref="AJ115:AQ115"/>
    <mergeCell ref="AJ116:AQ116"/>
    <mergeCell ref="AJ113:AQ113"/>
    <mergeCell ref="C114:H114"/>
    <mergeCell ref="J114:O114"/>
    <mergeCell ref="Q114:Y114"/>
    <mergeCell ref="AA114:AI114"/>
    <mergeCell ref="AJ114:AQ114"/>
    <mergeCell ref="C119:H119"/>
    <mergeCell ref="J119:O119"/>
    <mergeCell ref="Q119:Y119"/>
    <mergeCell ref="AA119:AI119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2"/>
  <sheetViews>
    <sheetView workbookViewId="0"/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</cols>
  <sheetData>
    <row r="1" spans="1:43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12. SINIFLAR MATEMATİK DERSİ ÜNİTELENDİRİLMİŞ YILLIK DERS PLANI"</f>
        <v>2021 – 2022 EĞİTİM ÖĞRETİM YILI
BOYABAT ANADOLU İMAM HATİP LİSESİ
12. SINIFLAR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4.4" customHeight="1" x14ac:dyDescent="0.3">
      <c r="B9" s="246" t="s">
        <v>6</v>
      </c>
      <c r="C9" s="249"/>
      <c r="D9" s="281">
        <v>1</v>
      </c>
      <c r="E9" s="281" t="s">
        <v>403</v>
      </c>
      <c r="F9" s="259">
        <f>GenelBilgiler!T17</f>
        <v>6</v>
      </c>
      <c r="G9" s="61"/>
      <c r="H9" s="227"/>
      <c r="I9" s="228"/>
      <c r="J9" s="228"/>
      <c r="K9" s="228"/>
      <c r="L9" s="228"/>
      <c r="M9" s="228"/>
      <c r="N9" s="228"/>
      <c r="O9" s="228"/>
      <c r="P9" s="229"/>
      <c r="Q9" s="160"/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326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14.4" customHeight="1" x14ac:dyDescent="0.3">
      <c r="B10" s="247"/>
      <c r="C10" s="250"/>
      <c r="D10" s="275"/>
      <c r="E10" s="275"/>
      <c r="F10" s="188"/>
      <c r="G10" s="60"/>
      <c r="H10" s="217"/>
      <c r="I10" s="218"/>
      <c r="J10" s="218"/>
      <c r="K10" s="218"/>
      <c r="L10" s="218"/>
      <c r="M10" s="218"/>
      <c r="N10" s="218"/>
      <c r="O10" s="218"/>
      <c r="P10" s="219"/>
      <c r="Q10" s="377"/>
      <c r="R10" s="377"/>
      <c r="S10" s="377"/>
      <c r="T10" s="377"/>
      <c r="U10" s="377"/>
      <c r="V10" s="377"/>
      <c r="W10" s="377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14.4" customHeight="1" x14ac:dyDescent="0.3">
      <c r="B11" s="247"/>
      <c r="C11" s="250"/>
      <c r="D11" s="269">
        <v>2</v>
      </c>
      <c r="E11" s="269" t="s">
        <v>404</v>
      </c>
      <c r="F11" s="188">
        <f>GenelBilgiler!T17</f>
        <v>6</v>
      </c>
      <c r="G11" s="57"/>
      <c r="H11" s="172"/>
      <c r="I11" s="173"/>
      <c r="J11" s="173"/>
      <c r="K11" s="173"/>
      <c r="L11" s="173"/>
      <c r="M11" s="173"/>
      <c r="N11" s="173"/>
      <c r="O11" s="173"/>
      <c r="P11" s="174"/>
      <c r="Q11" s="196"/>
      <c r="R11" s="197"/>
      <c r="S11" s="197"/>
      <c r="T11" s="197"/>
      <c r="U11" s="197"/>
      <c r="V11" s="197"/>
      <c r="W11" s="198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14.4" customHeight="1" x14ac:dyDescent="0.3">
      <c r="B12" s="247"/>
      <c r="C12" s="250"/>
      <c r="D12" s="275"/>
      <c r="E12" s="275"/>
      <c r="F12" s="188"/>
      <c r="G12" s="60"/>
      <c r="H12" s="217"/>
      <c r="I12" s="218"/>
      <c r="J12" s="218"/>
      <c r="K12" s="218"/>
      <c r="L12" s="218"/>
      <c r="M12" s="218"/>
      <c r="N12" s="218"/>
      <c r="O12" s="218"/>
      <c r="P12" s="219"/>
      <c r="Q12" s="377"/>
      <c r="R12" s="377"/>
      <c r="S12" s="377"/>
      <c r="T12" s="377"/>
      <c r="U12" s="377"/>
      <c r="V12" s="377"/>
      <c r="W12" s="377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48"/>
      <c r="AN12" s="149"/>
      <c r="AO12" s="149"/>
      <c r="AP12" s="149"/>
      <c r="AQ12" s="150"/>
    </row>
    <row r="13" spans="1:43" ht="14.4" customHeight="1" x14ac:dyDescent="0.3">
      <c r="B13" s="247"/>
      <c r="C13" s="250"/>
      <c r="D13" s="269">
        <v>3</v>
      </c>
      <c r="E13" s="269" t="s">
        <v>405</v>
      </c>
      <c r="F13" s="188">
        <f>GenelBilgiler!T17</f>
        <v>6</v>
      </c>
      <c r="G13" s="58"/>
      <c r="H13" s="278"/>
      <c r="I13" s="279"/>
      <c r="J13" s="279"/>
      <c r="K13" s="279"/>
      <c r="L13" s="279"/>
      <c r="M13" s="279"/>
      <c r="N13" s="279"/>
      <c r="O13" s="279"/>
      <c r="P13" s="280"/>
      <c r="Q13" s="163"/>
      <c r="R13" s="164"/>
      <c r="S13" s="164"/>
      <c r="T13" s="164"/>
      <c r="U13" s="164"/>
      <c r="V13" s="164"/>
      <c r="W13" s="165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48"/>
      <c r="AN13" s="149"/>
      <c r="AO13" s="149"/>
      <c r="AP13" s="149"/>
      <c r="AQ13" s="150"/>
    </row>
    <row r="14" spans="1:43" ht="14.4" customHeight="1" x14ac:dyDescent="0.3">
      <c r="B14" s="247"/>
      <c r="C14" s="250"/>
      <c r="D14" s="275"/>
      <c r="E14" s="275"/>
      <c r="F14" s="188"/>
      <c r="G14" s="60"/>
      <c r="H14" s="217"/>
      <c r="I14" s="218"/>
      <c r="J14" s="218"/>
      <c r="K14" s="218"/>
      <c r="L14" s="218"/>
      <c r="M14" s="218"/>
      <c r="N14" s="218"/>
      <c r="O14" s="218"/>
      <c r="P14" s="219"/>
      <c r="Q14" s="366"/>
      <c r="R14" s="366"/>
      <c r="S14" s="366"/>
      <c r="T14" s="366"/>
      <c r="U14" s="366"/>
      <c r="V14" s="366"/>
      <c r="W14" s="366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48"/>
      <c r="AN14" s="149"/>
      <c r="AO14" s="149"/>
      <c r="AP14" s="149"/>
      <c r="AQ14" s="150"/>
    </row>
    <row r="15" spans="1:43" ht="14.4" customHeight="1" x14ac:dyDescent="0.3">
      <c r="B15" s="247"/>
      <c r="C15" s="250"/>
      <c r="D15" s="184">
        <v>4</v>
      </c>
      <c r="E15" s="186" t="s">
        <v>406</v>
      </c>
      <c r="F15" s="188">
        <f>GenelBilgiler!T17</f>
        <v>6</v>
      </c>
      <c r="G15" s="58"/>
      <c r="H15" s="172"/>
      <c r="I15" s="173"/>
      <c r="J15" s="173"/>
      <c r="K15" s="173"/>
      <c r="L15" s="173"/>
      <c r="M15" s="173"/>
      <c r="N15" s="173"/>
      <c r="O15" s="173"/>
      <c r="P15" s="174"/>
      <c r="Q15" s="326"/>
      <c r="R15" s="199"/>
      <c r="S15" s="199"/>
      <c r="T15" s="199"/>
      <c r="U15" s="199"/>
      <c r="V15" s="199"/>
      <c r="W15" s="200"/>
      <c r="X15" s="222"/>
      <c r="Y15" s="220"/>
      <c r="Z15" s="220"/>
      <c r="AA15" s="220"/>
      <c r="AB15" s="220"/>
      <c r="AC15" s="220"/>
      <c r="AD15" s="221"/>
      <c r="AE15" s="222"/>
      <c r="AF15" s="220"/>
      <c r="AG15" s="220"/>
      <c r="AH15" s="220"/>
      <c r="AI15" s="220"/>
      <c r="AJ15" s="220"/>
      <c r="AK15" s="221"/>
      <c r="AL15" s="205" t="s">
        <v>240</v>
      </c>
      <c r="AM15" s="190"/>
      <c r="AN15" s="191"/>
      <c r="AO15" s="191"/>
      <c r="AP15" s="191"/>
      <c r="AQ15" s="192"/>
    </row>
    <row r="16" spans="1:43" ht="15" customHeight="1" thickBot="1" x14ac:dyDescent="0.35">
      <c r="B16" s="248"/>
      <c r="C16" s="251"/>
      <c r="D16" s="185"/>
      <c r="E16" s="187"/>
      <c r="F16" s="189"/>
      <c r="G16" s="59"/>
      <c r="H16" s="208"/>
      <c r="I16" s="209"/>
      <c r="J16" s="209"/>
      <c r="K16" s="209"/>
      <c r="L16" s="209"/>
      <c r="M16" s="209"/>
      <c r="N16" s="209"/>
      <c r="O16" s="209"/>
      <c r="P16" s="210"/>
      <c r="Q16" s="201"/>
      <c r="R16" s="202"/>
      <c r="S16" s="202"/>
      <c r="T16" s="202"/>
      <c r="U16" s="202"/>
      <c r="V16" s="202"/>
      <c r="W16" s="203"/>
      <c r="X16" s="252"/>
      <c r="Y16" s="253"/>
      <c r="Z16" s="253"/>
      <c r="AA16" s="253"/>
      <c r="AB16" s="253"/>
      <c r="AC16" s="253"/>
      <c r="AD16" s="254"/>
      <c r="AE16" s="252"/>
      <c r="AF16" s="253"/>
      <c r="AG16" s="253"/>
      <c r="AH16" s="253"/>
      <c r="AI16" s="253"/>
      <c r="AJ16" s="253"/>
      <c r="AK16" s="254"/>
      <c r="AL16" s="207"/>
      <c r="AM16" s="193"/>
      <c r="AN16" s="194"/>
      <c r="AO16" s="194"/>
      <c r="AP16" s="194"/>
      <c r="AQ16" s="195"/>
    </row>
    <row r="17" spans="1:43" ht="15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14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f>GenelBilgiler!T17</f>
        <v>6</v>
      </c>
      <c r="G18" s="61"/>
      <c r="H18" s="227"/>
      <c r="I18" s="228"/>
      <c r="J18" s="228"/>
      <c r="K18" s="228"/>
      <c r="L18" s="228"/>
      <c r="M18" s="228"/>
      <c r="N18" s="228"/>
      <c r="O18" s="228"/>
      <c r="P18" s="229"/>
      <c r="Q18" s="160"/>
      <c r="R18" s="161"/>
      <c r="S18" s="161"/>
      <c r="T18" s="161"/>
      <c r="U18" s="161"/>
      <c r="V18" s="161"/>
      <c r="W18" s="162"/>
      <c r="X18" s="223" t="s">
        <v>324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14.4" customHeight="1" x14ac:dyDescent="0.3">
      <c r="B19" s="247"/>
      <c r="C19" s="250"/>
      <c r="D19" s="184"/>
      <c r="E19" s="186"/>
      <c r="F19" s="188"/>
      <c r="G19" s="60"/>
      <c r="H19" s="217"/>
      <c r="I19" s="218"/>
      <c r="J19" s="218"/>
      <c r="K19" s="218"/>
      <c r="L19" s="218"/>
      <c r="M19" s="218"/>
      <c r="N19" s="218"/>
      <c r="O19" s="218"/>
      <c r="P19" s="219"/>
      <c r="Q19" s="366"/>
      <c r="R19" s="366"/>
      <c r="S19" s="366"/>
      <c r="T19" s="366"/>
      <c r="U19" s="366"/>
      <c r="V19" s="366"/>
      <c r="W19" s="366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14.4" customHeight="1" x14ac:dyDescent="0.3">
      <c r="B20" s="247"/>
      <c r="C20" s="250"/>
      <c r="D20" s="184">
        <v>2</v>
      </c>
      <c r="E20" s="186" t="s">
        <v>52</v>
      </c>
      <c r="F20" s="188">
        <f>GenelBilgiler!T17</f>
        <v>6</v>
      </c>
      <c r="G20" s="57"/>
      <c r="H20" s="172"/>
      <c r="I20" s="173"/>
      <c r="J20" s="173"/>
      <c r="K20" s="173"/>
      <c r="L20" s="173"/>
      <c r="M20" s="173"/>
      <c r="N20" s="173"/>
      <c r="O20" s="173"/>
      <c r="P20" s="174"/>
      <c r="Q20" s="196"/>
      <c r="R20" s="197"/>
      <c r="S20" s="197"/>
      <c r="T20" s="197"/>
      <c r="U20" s="197"/>
      <c r="V20" s="197"/>
      <c r="W20" s="198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14.4" customHeight="1" x14ac:dyDescent="0.3">
      <c r="B21" s="247"/>
      <c r="C21" s="250"/>
      <c r="D21" s="184"/>
      <c r="E21" s="186"/>
      <c r="F21" s="188"/>
      <c r="G21" s="60"/>
      <c r="H21" s="217"/>
      <c r="I21" s="218"/>
      <c r="J21" s="218"/>
      <c r="K21" s="218"/>
      <c r="L21" s="218"/>
      <c r="M21" s="218"/>
      <c r="N21" s="218"/>
      <c r="O21" s="218"/>
      <c r="P21" s="219"/>
      <c r="Q21" s="377"/>
      <c r="R21" s="377"/>
      <c r="S21" s="377"/>
      <c r="T21" s="377"/>
      <c r="U21" s="377"/>
      <c r="V21" s="377"/>
      <c r="W21" s="377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14.4" customHeight="1" x14ac:dyDescent="0.3">
      <c r="B22" s="247"/>
      <c r="C22" s="250"/>
      <c r="D22" s="184">
        <v>3</v>
      </c>
      <c r="E22" s="186" t="s">
        <v>31</v>
      </c>
      <c r="F22" s="188">
        <f>GenelBilgiler!T17</f>
        <v>6</v>
      </c>
      <c r="G22" s="57"/>
      <c r="H22" s="172"/>
      <c r="I22" s="173"/>
      <c r="J22" s="173"/>
      <c r="K22" s="173"/>
      <c r="L22" s="173"/>
      <c r="M22" s="173"/>
      <c r="N22" s="173"/>
      <c r="O22" s="173"/>
      <c r="P22" s="174"/>
      <c r="Q22" s="196"/>
      <c r="R22" s="197"/>
      <c r="S22" s="197"/>
      <c r="T22" s="197"/>
      <c r="U22" s="197"/>
      <c r="V22" s="197"/>
      <c r="W22" s="198"/>
      <c r="X22" s="222"/>
      <c r="Y22" s="220"/>
      <c r="Z22" s="220"/>
      <c r="AA22" s="220"/>
      <c r="AB22" s="220"/>
      <c r="AC22" s="220"/>
      <c r="AD22" s="221"/>
      <c r="AE22" s="222"/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14.4" customHeight="1" x14ac:dyDescent="0.3">
      <c r="B23" s="247"/>
      <c r="C23" s="250"/>
      <c r="D23" s="184"/>
      <c r="E23" s="186"/>
      <c r="F23" s="188"/>
      <c r="G23" s="60"/>
      <c r="H23" s="217"/>
      <c r="I23" s="218"/>
      <c r="J23" s="218"/>
      <c r="K23" s="218"/>
      <c r="L23" s="218"/>
      <c r="M23" s="218"/>
      <c r="N23" s="218"/>
      <c r="O23" s="218"/>
      <c r="P23" s="219"/>
      <c r="Q23" s="377"/>
      <c r="R23" s="377"/>
      <c r="S23" s="377"/>
      <c r="T23" s="377"/>
      <c r="U23" s="377"/>
      <c r="V23" s="377"/>
      <c r="W23" s="377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4.4" customHeight="1" x14ac:dyDescent="0.3">
      <c r="B24" s="247"/>
      <c r="C24" s="250"/>
      <c r="D24" s="184">
        <v>4</v>
      </c>
      <c r="E24" s="186" t="s">
        <v>407</v>
      </c>
      <c r="F24" s="188">
        <f>GenelBilgiler!T17</f>
        <v>6</v>
      </c>
      <c r="G24" s="58"/>
      <c r="H24" s="172"/>
      <c r="I24" s="173"/>
      <c r="J24" s="173"/>
      <c r="K24" s="173"/>
      <c r="L24" s="173"/>
      <c r="M24" s="173"/>
      <c r="N24" s="173"/>
      <c r="O24" s="173"/>
      <c r="P24" s="174"/>
      <c r="Q24" s="326"/>
      <c r="R24" s="199"/>
      <c r="S24" s="199"/>
      <c r="T24" s="199"/>
      <c r="U24" s="199"/>
      <c r="V24" s="199"/>
      <c r="W24" s="200"/>
      <c r="X24" s="222"/>
      <c r="Y24" s="220"/>
      <c r="Z24" s="220"/>
      <c r="AA24" s="220"/>
      <c r="AB24" s="220"/>
      <c r="AC24" s="220"/>
      <c r="AD24" s="221"/>
      <c r="AE24" s="222"/>
      <c r="AF24" s="220"/>
      <c r="AG24" s="220"/>
      <c r="AH24" s="220"/>
      <c r="AI24" s="220"/>
      <c r="AJ24" s="220"/>
      <c r="AK24" s="221"/>
      <c r="AL24" s="205" t="s">
        <v>246</v>
      </c>
      <c r="AM24" s="190"/>
      <c r="AN24" s="191"/>
      <c r="AO24" s="191"/>
      <c r="AP24" s="191"/>
      <c r="AQ24" s="192"/>
    </row>
    <row r="25" spans="1:43" ht="15" customHeight="1" thickBot="1" x14ac:dyDescent="0.35">
      <c r="B25" s="248"/>
      <c r="C25" s="251"/>
      <c r="D25" s="185"/>
      <c r="E25" s="187"/>
      <c r="F25" s="189"/>
      <c r="G25" s="59"/>
      <c r="H25" s="208"/>
      <c r="I25" s="209"/>
      <c r="J25" s="209"/>
      <c r="K25" s="209"/>
      <c r="L25" s="209"/>
      <c r="M25" s="209"/>
      <c r="N25" s="209"/>
      <c r="O25" s="209"/>
      <c r="P25" s="210"/>
      <c r="Q25" s="201"/>
      <c r="R25" s="202"/>
      <c r="S25" s="202"/>
      <c r="T25" s="202"/>
      <c r="U25" s="202"/>
      <c r="V25" s="202"/>
      <c r="W25" s="203"/>
      <c r="X25" s="252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4"/>
      <c r="AL25" s="207"/>
      <c r="AM25" s="193"/>
      <c r="AN25" s="194"/>
      <c r="AO25" s="194"/>
      <c r="AP25" s="194"/>
      <c r="AQ25" s="195"/>
    </row>
    <row r="26" spans="1:43" ht="15" thickBot="1" x14ac:dyDescent="0.35"/>
    <row r="27" spans="1:43" ht="14.4" customHeight="1" x14ac:dyDescent="0.3">
      <c r="B27" s="246" t="s">
        <v>9</v>
      </c>
      <c r="C27" s="249"/>
      <c r="D27" s="257">
        <v>1</v>
      </c>
      <c r="E27" s="258" t="s">
        <v>40</v>
      </c>
      <c r="F27" s="259">
        <f>GenelBilgiler!T17</f>
        <v>6</v>
      </c>
      <c r="G27" s="61"/>
      <c r="H27" s="227"/>
      <c r="I27" s="228"/>
      <c r="J27" s="228"/>
      <c r="K27" s="228"/>
      <c r="L27" s="228"/>
      <c r="M27" s="228"/>
      <c r="N27" s="228"/>
      <c r="O27" s="228"/>
      <c r="P27" s="229"/>
      <c r="Q27" s="160"/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14.4" customHeight="1" x14ac:dyDescent="0.3">
      <c r="B28" s="247"/>
      <c r="C28" s="250"/>
      <c r="D28" s="184"/>
      <c r="E28" s="186"/>
      <c r="F28" s="188"/>
      <c r="G28" s="60"/>
      <c r="H28" s="217"/>
      <c r="I28" s="218"/>
      <c r="J28" s="218"/>
      <c r="K28" s="218"/>
      <c r="L28" s="218"/>
      <c r="M28" s="218"/>
      <c r="N28" s="218"/>
      <c r="O28" s="218"/>
      <c r="P28" s="219"/>
      <c r="Q28" s="366"/>
      <c r="R28" s="366"/>
      <c r="S28" s="366"/>
      <c r="T28" s="366"/>
      <c r="U28" s="366"/>
      <c r="V28" s="366"/>
      <c r="W28" s="366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4.4" customHeight="1" x14ac:dyDescent="0.3">
      <c r="B29" s="247"/>
      <c r="C29" s="250"/>
      <c r="D29" s="184">
        <v>2</v>
      </c>
      <c r="E29" s="186" t="s">
        <v>13</v>
      </c>
      <c r="F29" s="188">
        <f>GenelBilgiler!T17</f>
        <v>6</v>
      </c>
      <c r="G29" s="57"/>
      <c r="H29" s="172"/>
      <c r="I29" s="173"/>
      <c r="J29" s="173"/>
      <c r="K29" s="173"/>
      <c r="L29" s="173"/>
      <c r="M29" s="173"/>
      <c r="N29" s="173"/>
      <c r="O29" s="173"/>
      <c r="P29" s="174"/>
      <c r="Q29" s="196"/>
      <c r="R29" s="197"/>
      <c r="S29" s="197"/>
      <c r="T29" s="197"/>
      <c r="U29" s="197"/>
      <c r="V29" s="197"/>
      <c r="W29" s="198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48"/>
      <c r="AN29" s="149"/>
      <c r="AO29" s="149"/>
      <c r="AP29" s="149"/>
      <c r="AQ29" s="150"/>
    </row>
    <row r="30" spans="1:43" ht="14.4" customHeight="1" x14ac:dyDescent="0.3">
      <c r="B30" s="247"/>
      <c r="C30" s="250"/>
      <c r="D30" s="268"/>
      <c r="E30" s="269"/>
      <c r="F30" s="270"/>
      <c r="G30" s="58"/>
      <c r="H30" s="217"/>
      <c r="I30" s="218"/>
      <c r="J30" s="218"/>
      <c r="K30" s="218"/>
      <c r="L30" s="218"/>
      <c r="M30" s="218"/>
      <c r="N30" s="218"/>
      <c r="O30" s="218"/>
      <c r="P30" s="219"/>
      <c r="Q30" s="366"/>
      <c r="R30" s="366"/>
      <c r="S30" s="366"/>
      <c r="T30" s="366"/>
      <c r="U30" s="366"/>
      <c r="V30" s="366"/>
      <c r="W30" s="366"/>
      <c r="X30" s="271"/>
      <c r="Y30" s="272"/>
      <c r="Z30" s="272"/>
      <c r="AA30" s="272"/>
      <c r="AB30" s="272"/>
      <c r="AC30" s="272"/>
      <c r="AD30" s="273"/>
      <c r="AE30" s="222"/>
      <c r="AF30" s="220"/>
      <c r="AG30" s="220"/>
      <c r="AH30" s="220"/>
      <c r="AI30" s="220"/>
      <c r="AJ30" s="220"/>
      <c r="AK30" s="221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378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379"/>
    </row>
    <row r="33" spans="2:43" ht="14.4" customHeight="1" x14ac:dyDescent="0.3">
      <c r="B33" s="247"/>
      <c r="C33" s="250"/>
      <c r="D33" s="274">
        <v>4</v>
      </c>
      <c r="E33" s="275" t="s">
        <v>319</v>
      </c>
      <c r="F33" s="276">
        <f>GenelBilgiler!T17</f>
        <v>6</v>
      </c>
      <c r="G33" s="58"/>
      <c r="H33" s="172"/>
      <c r="I33" s="173"/>
      <c r="J33" s="173"/>
      <c r="K33" s="173"/>
      <c r="L33" s="173"/>
      <c r="M33" s="173"/>
      <c r="N33" s="173"/>
      <c r="O33" s="173"/>
      <c r="P33" s="174"/>
      <c r="Q33" s="346"/>
      <c r="R33" s="347"/>
      <c r="S33" s="347"/>
      <c r="T33" s="347"/>
      <c r="U33" s="347"/>
      <c r="V33" s="347"/>
      <c r="W33" s="348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/>
      <c r="AN33" s="191"/>
      <c r="AO33" s="191"/>
      <c r="AP33" s="191"/>
      <c r="AQ33" s="192"/>
    </row>
    <row r="34" spans="2:43" ht="15" customHeight="1" thickBot="1" x14ac:dyDescent="0.35">
      <c r="B34" s="248"/>
      <c r="C34" s="251"/>
      <c r="D34" s="185"/>
      <c r="E34" s="187"/>
      <c r="F34" s="189"/>
      <c r="G34" s="59"/>
      <c r="H34" s="208"/>
      <c r="I34" s="209"/>
      <c r="J34" s="209"/>
      <c r="K34" s="209"/>
      <c r="L34" s="209"/>
      <c r="M34" s="209"/>
      <c r="N34" s="209"/>
      <c r="O34" s="209"/>
      <c r="P34" s="210"/>
      <c r="Q34" s="201"/>
      <c r="R34" s="202"/>
      <c r="S34" s="202"/>
      <c r="T34" s="202"/>
      <c r="U34" s="202"/>
      <c r="V34" s="202"/>
      <c r="W34" s="203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15" thickBot="1" x14ac:dyDescent="0.35"/>
    <row r="36" spans="2:43" ht="14.4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f>GenelBilgiler!T17</f>
        <v>6</v>
      </c>
      <c r="G36" s="61"/>
      <c r="H36" s="227"/>
      <c r="I36" s="228"/>
      <c r="J36" s="228"/>
      <c r="K36" s="228"/>
      <c r="L36" s="228"/>
      <c r="M36" s="228"/>
      <c r="N36" s="228"/>
      <c r="O36" s="228"/>
      <c r="P36" s="229"/>
      <c r="Q36" s="160"/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14.4" customHeight="1" x14ac:dyDescent="0.3">
      <c r="B37" s="247"/>
      <c r="C37" s="250"/>
      <c r="D37" s="184"/>
      <c r="E37" s="186"/>
      <c r="F37" s="188"/>
      <c r="G37" s="60"/>
      <c r="H37" s="217"/>
      <c r="I37" s="218"/>
      <c r="J37" s="218"/>
      <c r="K37" s="218"/>
      <c r="L37" s="218"/>
      <c r="M37" s="218"/>
      <c r="N37" s="218"/>
      <c r="O37" s="218"/>
      <c r="P37" s="219"/>
      <c r="Q37" s="366"/>
      <c r="R37" s="366"/>
      <c r="S37" s="366"/>
      <c r="T37" s="366"/>
      <c r="U37" s="366"/>
      <c r="V37" s="366"/>
      <c r="W37" s="366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14.4" customHeight="1" x14ac:dyDescent="0.3">
      <c r="B38" s="247"/>
      <c r="C38" s="250"/>
      <c r="D38" s="184">
        <v>2</v>
      </c>
      <c r="E38" s="186" t="s">
        <v>409</v>
      </c>
      <c r="F38" s="188">
        <f>GenelBilgiler!T17</f>
        <v>6</v>
      </c>
      <c r="G38" s="57"/>
      <c r="H38" s="172"/>
      <c r="I38" s="173"/>
      <c r="J38" s="173"/>
      <c r="K38" s="173"/>
      <c r="L38" s="173"/>
      <c r="M38" s="173"/>
      <c r="N38" s="173"/>
      <c r="O38" s="173"/>
      <c r="P38" s="174"/>
      <c r="Q38" s="196"/>
      <c r="R38" s="197"/>
      <c r="S38" s="197"/>
      <c r="T38" s="197"/>
      <c r="U38" s="197"/>
      <c r="V38" s="197"/>
      <c r="W38" s="198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14.4" customHeight="1" x14ac:dyDescent="0.3">
      <c r="B39" s="247"/>
      <c r="C39" s="250"/>
      <c r="D39" s="184"/>
      <c r="E39" s="186"/>
      <c r="F39" s="188"/>
      <c r="G39" s="60"/>
      <c r="H39" s="217"/>
      <c r="I39" s="218"/>
      <c r="J39" s="218"/>
      <c r="K39" s="218"/>
      <c r="L39" s="218"/>
      <c r="M39" s="218"/>
      <c r="N39" s="218"/>
      <c r="O39" s="218"/>
      <c r="P39" s="219"/>
      <c r="Q39" s="377"/>
      <c r="R39" s="377"/>
      <c r="S39" s="377"/>
      <c r="T39" s="377"/>
      <c r="U39" s="377"/>
      <c r="V39" s="377"/>
      <c r="W39" s="377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f>GenelBilgiler!T17</f>
        <v>6</v>
      </c>
      <c r="G40" s="57"/>
      <c r="H40" s="172"/>
      <c r="I40" s="173"/>
      <c r="J40" s="173"/>
      <c r="K40" s="173"/>
      <c r="L40" s="173"/>
      <c r="M40" s="173"/>
      <c r="N40" s="173"/>
      <c r="O40" s="173"/>
      <c r="P40" s="174"/>
      <c r="Q40" s="196"/>
      <c r="R40" s="197"/>
      <c r="S40" s="197"/>
      <c r="T40" s="197"/>
      <c r="U40" s="197"/>
      <c r="V40" s="197"/>
      <c r="W40" s="198"/>
      <c r="X40" s="222"/>
      <c r="Y40" s="220"/>
      <c r="Z40" s="220"/>
      <c r="AA40" s="220"/>
      <c r="AB40" s="220"/>
      <c r="AC40" s="220"/>
      <c r="AD40" s="221"/>
      <c r="AE40" s="222"/>
      <c r="AF40" s="220"/>
      <c r="AG40" s="220"/>
      <c r="AH40" s="220"/>
      <c r="AI40" s="220"/>
      <c r="AJ40" s="220"/>
      <c r="AK40" s="221"/>
      <c r="AL40" s="260" t="s">
        <v>249</v>
      </c>
      <c r="AM40" s="148"/>
      <c r="AN40" s="149"/>
      <c r="AO40" s="149"/>
      <c r="AP40" s="149"/>
      <c r="AQ40" s="150"/>
    </row>
    <row r="41" spans="2:43" ht="14.4" customHeight="1" x14ac:dyDescent="0.3">
      <c r="B41" s="247"/>
      <c r="C41" s="250"/>
      <c r="D41" s="184"/>
      <c r="E41" s="186"/>
      <c r="F41" s="188"/>
      <c r="G41" s="60"/>
      <c r="H41" s="217"/>
      <c r="I41" s="218"/>
      <c r="J41" s="218"/>
      <c r="K41" s="218"/>
      <c r="L41" s="218"/>
      <c r="M41" s="218"/>
      <c r="N41" s="218"/>
      <c r="O41" s="218"/>
      <c r="P41" s="219"/>
      <c r="Q41" s="377"/>
      <c r="R41" s="377"/>
      <c r="S41" s="377"/>
      <c r="T41" s="377"/>
      <c r="U41" s="377"/>
      <c r="V41" s="377"/>
      <c r="W41" s="377"/>
      <c r="X41" s="222"/>
      <c r="Y41" s="220"/>
      <c r="Z41" s="220"/>
      <c r="AA41" s="220"/>
      <c r="AB41" s="220"/>
      <c r="AC41" s="220"/>
      <c r="AD41" s="221"/>
      <c r="AE41" s="222"/>
      <c r="AF41" s="220"/>
      <c r="AG41" s="220"/>
      <c r="AH41" s="220"/>
      <c r="AI41" s="220"/>
      <c r="AJ41" s="220"/>
      <c r="AK41" s="221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f>GenelBilgiler!T17</f>
        <v>6</v>
      </c>
      <c r="G42" s="57"/>
      <c r="H42" s="172"/>
      <c r="I42" s="173"/>
      <c r="J42" s="173"/>
      <c r="K42" s="173"/>
      <c r="L42" s="173"/>
      <c r="M42" s="173"/>
      <c r="N42" s="173"/>
      <c r="O42" s="173"/>
      <c r="P42" s="174"/>
      <c r="Q42" s="196"/>
      <c r="R42" s="197"/>
      <c r="S42" s="197"/>
      <c r="T42" s="197"/>
      <c r="U42" s="197"/>
      <c r="V42" s="197"/>
      <c r="W42" s="198"/>
      <c r="X42" s="222"/>
      <c r="Y42" s="220"/>
      <c r="Z42" s="220"/>
      <c r="AA42" s="220"/>
      <c r="AB42" s="220"/>
      <c r="AC42" s="220"/>
      <c r="AD42" s="221"/>
      <c r="AE42" s="222"/>
      <c r="AF42" s="220"/>
      <c r="AG42" s="220"/>
      <c r="AH42" s="220"/>
      <c r="AI42" s="220"/>
      <c r="AJ42" s="220"/>
      <c r="AK42" s="221"/>
      <c r="AL42" s="205" t="s">
        <v>250</v>
      </c>
      <c r="AM42" s="148"/>
      <c r="AN42" s="149"/>
      <c r="AO42" s="149"/>
      <c r="AP42" s="149"/>
      <c r="AQ42" s="150"/>
    </row>
    <row r="43" spans="2:43" ht="14.4" customHeight="1" x14ac:dyDescent="0.3">
      <c r="B43" s="247"/>
      <c r="C43" s="250"/>
      <c r="D43" s="184"/>
      <c r="E43" s="186"/>
      <c r="F43" s="188"/>
      <c r="G43" s="60"/>
      <c r="H43" s="217"/>
      <c r="I43" s="218"/>
      <c r="J43" s="218"/>
      <c r="K43" s="218"/>
      <c r="L43" s="218"/>
      <c r="M43" s="218"/>
      <c r="N43" s="218"/>
      <c r="O43" s="218"/>
      <c r="P43" s="219"/>
      <c r="Q43" s="377"/>
      <c r="R43" s="377"/>
      <c r="S43" s="377"/>
      <c r="T43" s="377"/>
      <c r="U43" s="377"/>
      <c r="V43" s="377"/>
      <c r="W43" s="377"/>
      <c r="X43" s="222"/>
      <c r="Y43" s="220"/>
      <c r="Z43" s="220"/>
      <c r="AA43" s="220"/>
      <c r="AB43" s="220"/>
      <c r="AC43" s="220"/>
      <c r="AD43" s="221"/>
      <c r="AE43" s="222"/>
      <c r="AF43" s="220"/>
      <c r="AG43" s="220"/>
      <c r="AH43" s="220"/>
      <c r="AI43" s="220"/>
      <c r="AJ43" s="220"/>
      <c r="AK43" s="221"/>
      <c r="AL43" s="205"/>
      <c r="AM43" s="148"/>
      <c r="AN43" s="149"/>
      <c r="AO43" s="149"/>
      <c r="AP43" s="149"/>
      <c r="AQ43" s="150"/>
    </row>
    <row r="44" spans="2:43" ht="14.4" customHeight="1" x14ac:dyDescent="0.3">
      <c r="B44" s="247"/>
      <c r="C44" s="250"/>
      <c r="D44" s="184">
        <v>5</v>
      </c>
      <c r="E44" s="186" t="s">
        <v>412</v>
      </c>
      <c r="F44" s="188">
        <f>GenelBilgiler!T17</f>
        <v>6</v>
      </c>
      <c r="G44" s="58"/>
      <c r="H44" s="172"/>
      <c r="I44" s="173"/>
      <c r="J44" s="173"/>
      <c r="K44" s="173"/>
      <c r="L44" s="173"/>
      <c r="M44" s="173"/>
      <c r="N44" s="173"/>
      <c r="O44" s="173"/>
      <c r="P44" s="174"/>
      <c r="Q44" s="326"/>
      <c r="R44" s="199"/>
      <c r="S44" s="199"/>
      <c r="T44" s="199"/>
      <c r="U44" s="199"/>
      <c r="V44" s="199"/>
      <c r="W44" s="200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15" customHeight="1" thickBot="1" x14ac:dyDescent="0.35">
      <c r="B45" s="248"/>
      <c r="C45" s="251"/>
      <c r="D45" s="185"/>
      <c r="E45" s="187"/>
      <c r="F45" s="189"/>
      <c r="G45" s="59"/>
      <c r="H45" s="208"/>
      <c r="I45" s="209"/>
      <c r="J45" s="209"/>
      <c r="K45" s="209"/>
      <c r="L45" s="209"/>
      <c r="M45" s="209"/>
      <c r="N45" s="209"/>
      <c r="O45" s="209"/>
      <c r="P45" s="210"/>
      <c r="Q45" s="201"/>
      <c r="R45" s="202"/>
      <c r="S45" s="202"/>
      <c r="T45" s="202"/>
      <c r="U45" s="202"/>
      <c r="V45" s="202"/>
      <c r="W45" s="203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14.4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f>GenelBilgiler!T17</f>
        <v>6</v>
      </c>
      <c r="G47" s="61"/>
      <c r="H47" s="227"/>
      <c r="I47" s="228"/>
      <c r="J47" s="228"/>
      <c r="K47" s="228"/>
      <c r="L47" s="228"/>
      <c r="M47" s="228"/>
      <c r="N47" s="228"/>
      <c r="O47" s="228"/>
      <c r="P47" s="229"/>
      <c r="Q47" s="160"/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14.4" customHeight="1" x14ac:dyDescent="0.3">
      <c r="B48" s="247"/>
      <c r="C48" s="250"/>
      <c r="D48" s="184"/>
      <c r="E48" s="186"/>
      <c r="F48" s="188"/>
      <c r="G48" s="60"/>
      <c r="H48" s="217"/>
      <c r="I48" s="218"/>
      <c r="J48" s="218"/>
      <c r="K48" s="218"/>
      <c r="L48" s="218"/>
      <c r="M48" s="218"/>
      <c r="N48" s="218"/>
      <c r="O48" s="218"/>
      <c r="P48" s="219"/>
      <c r="Q48" s="366"/>
      <c r="R48" s="366"/>
      <c r="S48" s="366"/>
      <c r="T48" s="366"/>
      <c r="U48" s="366"/>
      <c r="V48" s="366"/>
      <c r="W48" s="366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14.4" customHeight="1" x14ac:dyDescent="0.3">
      <c r="B49" s="247"/>
      <c r="C49" s="250"/>
      <c r="D49" s="184">
        <v>2</v>
      </c>
      <c r="E49" s="186" t="s">
        <v>413</v>
      </c>
      <c r="F49" s="188">
        <f>GenelBilgiler!T17</f>
        <v>6</v>
      </c>
      <c r="G49" s="57"/>
      <c r="H49" s="172"/>
      <c r="I49" s="173"/>
      <c r="J49" s="173"/>
      <c r="K49" s="173"/>
      <c r="L49" s="173"/>
      <c r="M49" s="173"/>
      <c r="N49" s="173"/>
      <c r="O49" s="173"/>
      <c r="P49" s="174"/>
      <c r="Q49" s="196"/>
      <c r="R49" s="197"/>
      <c r="S49" s="197"/>
      <c r="T49" s="197"/>
      <c r="U49" s="197"/>
      <c r="V49" s="197"/>
      <c r="W49" s="198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14.4" customHeight="1" x14ac:dyDescent="0.3">
      <c r="B50" s="247"/>
      <c r="C50" s="250"/>
      <c r="D50" s="184"/>
      <c r="E50" s="186"/>
      <c r="F50" s="188"/>
      <c r="G50" s="60"/>
      <c r="H50" s="217"/>
      <c r="I50" s="218"/>
      <c r="J50" s="218"/>
      <c r="K50" s="218"/>
      <c r="L50" s="218"/>
      <c r="M50" s="218"/>
      <c r="N50" s="218"/>
      <c r="O50" s="218"/>
      <c r="P50" s="219"/>
      <c r="Q50" s="377"/>
      <c r="R50" s="377"/>
      <c r="S50" s="377"/>
      <c r="T50" s="377"/>
      <c r="U50" s="377"/>
      <c r="V50" s="377"/>
      <c r="W50" s="377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14.4" customHeight="1" x14ac:dyDescent="0.3">
      <c r="B51" s="247"/>
      <c r="C51" s="250"/>
      <c r="D51" s="184">
        <v>3</v>
      </c>
      <c r="E51" s="186" t="s">
        <v>42</v>
      </c>
      <c r="F51" s="188">
        <f>GenelBilgiler!T17</f>
        <v>6</v>
      </c>
      <c r="G51" s="58"/>
      <c r="H51" s="172"/>
      <c r="I51" s="173"/>
      <c r="J51" s="173"/>
      <c r="K51" s="173"/>
      <c r="L51" s="173"/>
      <c r="M51" s="173"/>
      <c r="N51" s="173"/>
      <c r="O51" s="173"/>
      <c r="P51" s="174"/>
      <c r="Q51" s="326"/>
      <c r="R51" s="199"/>
      <c r="S51" s="199"/>
      <c r="T51" s="199"/>
      <c r="U51" s="199"/>
      <c r="V51" s="199"/>
      <c r="W51" s="200"/>
      <c r="X51" s="222"/>
      <c r="Y51" s="220"/>
      <c r="Z51" s="220"/>
      <c r="AA51" s="220"/>
      <c r="AB51" s="220"/>
      <c r="AC51" s="220"/>
      <c r="AD51" s="221"/>
      <c r="AE51" s="222"/>
      <c r="AF51" s="220"/>
      <c r="AG51" s="220"/>
      <c r="AH51" s="220"/>
      <c r="AI51" s="220"/>
      <c r="AJ51" s="220"/>
      <c r="AK51" s="221"/>
      <c r="AL51" s="205" t="s">
        <v>254</v>
      </c>
      <c r="AM51" s="190"/>
      <c r="AN51" s="191"/>
      <c r="AO51" s="191"/>
      <c r="AP51" s="191"/>
      <c r="AQ51" s="192"/>
    </row>
    <row r="52" spans="2:43" ht="15" customHeight="1" thickBot="1" x14ac:dyDescent="0.35">
      <c r="B52" s="248"/>
      <c r="C52" s="251"/>
      <c r="D52" s="185"/>
      <c r="E52" s="187"/>
      <c r="F52" s="189"/>
      <c r="G52" s="59"/>
      <c r="H52" s="208"/>
      <c r="I52" s="209"/>
      <c r="J52" s="209"/>
      <c r="K52" s="209"/>
      <c r="L52" s="209"/>
      <c r="M52" s="209"/>
      <c r="N52" s="209"/>
      <c r="O52" s="209"/>
      <c r="P52" s="210"/>
      <c r="Q52" s="201"/>
      <c r="R52" s="202"/>
      <c r="S52" s="202"/>
      <c r="T52" s="202"/>
      <c r="U52" s="202"/>
      <c r="V52" s="202"/>
      <c r="W52" s="203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193"/>
      <c r="AN52" s="194"/>
      <c r="AO52" s="194"/>
      <c r="AP52" s="194"/>
      <c r="AQ52" s="195"/>
    </row>
    <row r="53" spans="2:43" ht="32.4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15" thickBot="1" x14ac:dyDescent="0.35"/>
    <row r="55" spans="2:43" ht="14.4" customHeight="1" x14ac:dyDescent="0.3">
      <c r="B55" s="246" t="s">
        <v>12</v>
      </c>
      <c r="C55" s="249"/>
      <c r="D55" s="257">
        <v>2</v>
      </c>
      <c r="E55" s="258" t="s">
        <v>415</v>
      </c>
      <c r="F55" s="259">
        <f>GenelBilgiler!T17</f>
        <v>6</v>
      </c>
      <c r="G55" s="61"/>
      <c r="H55" s="227"/>
      <c r="I55" s="228"/>
      <c r="J55" s="228"/>
      <c r="K55" s="228"/>
      <c r="L55" s="228"/>
      <c r="M55" s="228"/>
      <c r="N55" s="228"/>
      <c r="O55" s="228"/>
      <c r="P55" s="229"/>
      <c r="Q55" s="160"/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14.4" customHeight="1" x14ac:dyDescent="0.3">
      <c r="B56" s="247"/>
      <c r="C56" s="250"/>
      <c r="D56" s="184"/>
      <c r="E56" s="186"/>
      <c r="F56" s="188"/>
      <c r="G56" s="60"/>
      <c r="H56" s="217"/>
      <c r="I56" s="218"/>
      <c r="J56" s="218"/>
      <c r="K56" s="218"/>
      <c r="L56" s="218"/>
      <c r="M56" s="218"/>
      <c r="N56" s="218"/>
      <c r="O56" s="218"/>
      <c r="P56" s="219"/>
      <c r="Q56" s="366"/>
      <c r="R56" s="366"/>
      <c r="S56" s="366"/>
      <c r="T56" s="366"/>
      <c r="U56" s="366"/>
      <c r="V56" s="366"/>
      <c r="W56" s="366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14.4" customHeight="1" x14ac:dyDescent="0.3">
      <c r="B57" s="247"/>
      <c r="C57" s="250"/>
      <c r="D57" s="184">
        <v>3</v>
      </c>
      <c r="E57" s="186" t="s">
        <v>320</v>
      </c>
      <c r="F57" s="188">
        <f>GenelBilgiler!T17</f>
        <v>6</v>
      </c>
      <c r="G57" s="57"/>
      <c r="H57" s="172"/>
      <c r="I57" s="173"/>
      <c r="J57" s="173"/>
      <c r="K57" s="173"/>
      <c r="L57" s="173"/>
      <c r="M57" s="173"/>
      <c r="N57" s="173"/>
      <c r="O57" s="173"/>
      <c r="P57" s="174"/>
      <c r="Q57" s="196"/>
      <c r="R57" s="197"/>
      <c r="S57" s="197"/>
      <c r="T57" s="197"/>
      <c r="U57" s="197"/>
      <c r="V57" s="197"/>
      <c r="W57" s="198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14.4" customHeight="1" x14ac:dyDescent="0.3">
      <c r="B58" s="247"/>
      <c r="C58" s="250"/>
      <c r="D58" s="184"/>
      <c r="E58" s="186"/>
      <c r="F58" s="188"/>
      <c r="G58" s="60"/>
      <c r="H58" s="217"/>
      <c r="I58" s="218"/>
      <c r="J58" s="218"/>
      <c r="K58" s="218"/>
      <c r="L58" s="218"/>
      <c r="M58" s="218"/>
      <c r="N58" s="218"/>
      <c r="O58" s="218"/>
      <c r="P58" s="219"/>
      <c r="Q58" s="377"/>
      <c r="R58" s="377"/>
      <c r="S58" s="377"/>
      <c r="T58" s="377"/>
      <c r="U58" s="377"/>
      <c r="V58" s="377"/>
      <c r="W58" s="377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14.4" customHeight="1" x14ac:dyDescent="0.3">
      <c r="B59" s="247"/>
      <c r="C59" s="250"/>
      <c r="D59" s="184">
        <v>4</v>
      </c>
      <c r="E59" s="186" t="s">
        <v>54</v>
      </c>
      <c r="F59" s="188">
        <f>GenelBilgiler!T17</f>
        <v>6</v>
      </c>
      <c r="G59" s="58"/>
      <c r="H59" s="172"/>
      <c r="I59" s="173"/>
      <c r="J59" s="173"/>
      <c r="K59" s="173"/>
      <c r="L59" s="173"/>
      <c r="M59" s="173"/>
      <c r="N59" s="173"/>
      <c r="O59" s="173"/>
      <c r="P59" s="174"/>
      <c r="Q59" s="326"/>
      <c r="R59" s="199"/>
      <c r="S59" s="199"/>
      <c r="T59" s="199"/>
      <c r="U59" s="199"/>
      <c r="V59" s="199"/>
      <c r="W59" s="200"/>
      <c r="X59" s="222"/>
      <c r="Y59" s="220"/>
      <c r="Z59" s="220"/>
      <c r="AA59" s="220"/>
      <c r="AB59" s="220"/>
      <c r="AC59" s="220"/>
      <c r="AD59" s="221"/>
      <c r="AE59" s="222"/>
      <c r="AF59" s="220"/>
      <c r="AG59" s="220"/>
      <c r="AH59" s="220"/>
      <c r="AI59" s="220"/>
      <c r="AJ59" s="220"/>
      <c r="AK59" s="221"/>
      <c r="AL59" s="205" t="s">
        <v>257</v>
      </c>
      <c r="AM59" s="190"/>
      <c r="AN59" s="191"/>
      <c r="AO59" s="191"/>
      <c r="AP59" s="191"/>
      <c r="AQ59" s="192"/>
    </row>
    <row r="60" spans="2:43" ht="15" customHeight="1" thickBot="1" x14ac:dyDescent="0.35">
      <c r="B60" s="248"/>
      <c r="C60" s="251"/>
      <c r="D60" s="185"/>
      <c r="E60" s="187"/>
      <c r="F60" s="189"/>
      <c r="G60" s="59"/>
      <c r="H60" s="208"/>
      <c r="I60" s="209"/>
      <c r="J60" s="209"/>
      <c r="K60" s="209"/>
      <c r="L60" s="209"/>
      <c r="M60" s="209"/>
      <c r="N60" s="209"/>
      <c r="O60" s="209"/>
      <c r="P60" s="210"/>
      <c r="Q60" s="201"/>
      <c r="R60" s="202"/>
      <c r="S60" s="202"/>
      <c r="T60" s="202"/>
      <c r="U60" s="202"/>
      <c r="V60" s="202"/>
      <c r="W60" s="203"/>
      <c r="X60" s="252"/>
      <c r="Y60" s="253"/>
      <c r="Z60" s="253"/>
      <c r="AA60" s="253"/>
      <c r="AB60" s="253"/>
      <c r="AC60" s="253"/>
      <c r="AD60" s="254"/>
      <c r="AE60" s="252"/>
      <c r="AF60" s="253"/>
      <c r="AG60" s="253"/>
      <c r="AH60" s="253"/>
      <c r="AI60" s="253"/>
      <c r="AJ60" s="253"/>
      <c r="AK60" s="254"/>
      <c r="AL60" s="207"/>
      <c r="AM60" s="193"/>
      <c r="AN60" s="194"/>
      <c r="AO60" s="194"/>
      <c r="AP60" s="194"/>
      <c r="AQ60" s="195"/>
    </row>
    <row r="61" spans="2:43" ht="15" thickBot="1" x14ac:dyDescent="0.35"/>
    <row r="62" spans="2:43" ht="14.4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f>GenelBilgiler!T17</f>
        <v>6</v>
      </c>
      <c r="G62" s="61"/>
      <c r="H62" s="227"/>
      <c r="I62" s="228"/>
      <c r="J62" s="228"/>
      <c r="K62" s="228"/>
      <c r="L62" s="228"/>
      <c r="M62" s="228"/>
      <c r="N62" s="228"/>
      <c r="O62" s="228"/>
      <c r="P62" s="229"/>
      <c r="Q62" s="160"/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14.4" customHeight="1" x14ac:dyDescent="0.3">
      <c r="B63" s="247"/>
      <c r="C63" s="250"/>
      <c r="D63" s="184"/>
      <c r="E63" s="186"/>
      <c r="F63" s="188"/>
      <c r="G63" s="60"/>
      <c r="H63" s="217"/>
      <c r="I63" s="218"/>
      <c r="J63" s="218"/>
      <c r="K63" s="218"/>
      <c r="L63" s="218"/>
      <c r="M63" s="218"/>
      <c r="N63" s="218"/>
      <c r="O63" s="218"/>
      <c r="P63" s="219"/>
      <c r="Q63" s="366"/>
      <c r="R63" s="366"/>
      <c r="S63" s="366"/>
      <c r="T63" s="366"/>
      <c r="U63" s="366"/>
      <c r="V63" s="366"/>
      <c r="W63" s="366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14.4" customHeight="1" x14ac:dyDescent="0.3">
      <c r="B64" s="247"/>
      <c r="C64" s="250"/>
      <c r="D64" s="184">
        <v>2</v>
      </c>
      <c r="E64" s="186" t="s">
        <v>318</v>
      </c>
      <c r="F64" s="188">
        <f>GenelBilgiler!T17</f>
        <v>6</v>
      </c>
      <c r="G64" s="57"/>
      <c r="H64" s="172"/>
      <c r="I64" s="173"/>
      <c r="J64" s="173"/>
      <c r="K64" s="173"/>
      <c r="L64" s="173"/>
      <c r="M64" s="173"/>
      <c r="N64" s="173"/>
      <c r="O64" s="173"/>
      <c r="P64" s="174"/>
      <c r="Q64" s="196"/>
      <c r="R64" s="197"/>
      <c r="S64" s="197"/>
      <c r="T64" s="197"/>
      <c r="U64" s="197"/>
      <c r="V64" s="197"/>
      <c r="W64" s="198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14.4" customHeight="1" x14ac:dyDescent="0.3">
      <c r="B65" s="247"/>
      <c r="C65" s="250"/>
      <c r="D65" s="184"/>
      <c r="E65" s="186"/>
      <c r="F65" s="188"/>
      <c r="G65" s="60"/>
      <c r="H65" s="217"/>
      <c r="I65" s="218"/>
      <c r="J65" s="218"/>
      <c r="K65" s="218"/>
      <c r="L65" s="218"/>
      <c r="M65" s="218"/>
      <c r="N65" s="218"/>
      <c r="O65" s="218"/>
      <c r="P65" s="219"/>
      <c r="Q65" s="377"/>
      <c r="R65" s="377"/>
      <c r="S65" s="377"/>
      <c r="T65" s="377"/>
      <c r="U65" s="377"/>
      <c r="V65" s="377"/>
      <c r="W65" s="377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14.4" customHeight="1" x14ac:dyDescent="0.3">
      <c r="B66" s="247"/>
      <c r="C66" s="250"/>
      <c r="D66" s="184">
        <v>3</v>
      </c>
      <c r="E66" s="186" t="s">
        <v>5</v>
      </c>
      <c r="F66" s="188">
        <f>GenelBilgiler!T17</f>
        <v>6</v>
      </c>
      <c r="G66" s="57"/>
      <c r="H66" s="172"/>
      <c r="I66" s="173"/>
      <c r="J66" s="173"/>
      <c r="K66" s="173"/>
      <c r="L66" s="173"/>
      <c r="M66" s="173"/>
      <c r="N66" s="173"/>
      <c r="O66" s="173"/>
      <c r="P66" s="174"/>
      <c r="Q66" s="196"/>
      <c r="R66" s="197"/>
      <c r="S66" s="197"/>
      <c r="T66" s="197"/>
      <c r="U66" s="197"/>
      <c r="V66" s="197"/>
      <c r="W66" s="198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48"/>
      <c r="AN66" s="149"/>
      <c r="AO66" s="149"/>
      <c r="AP66" s="149"/>
      <c r="AQ66" s="150"/>
    </row>
    <row r="67" spans="2:43" ht="14.4" customHeight="1" x14ac:dyDescent="0.3">
      <c r="B67" s="247"/>
      <c r="C67" s="250"/>
      <c r="D67" s="184"/>
      <c r="E67" s="186"/>
      <c r="F67" s="188"/>
      <c r="G67" s="60"/>
      <c r="H67" s="217"/>
      <c r="I67" s="218"/>
      <c r="J67" s="218"/>
      <c r="K67" s="218"/>
      <c r="L67" s="218"/>
      <c r="M67" s="218"/>
      <c r="N67" s="218"/>
      <c r="O67" s="218"/>
      <c r="P67" s="219"/>
      <c r="Q67" s="377"/>
      <c r="R67" s="377"/>
      <c r="S67" s="377"/>
      <c r="T67" s="377"/>
      <c r="U67" s="377"/>
      <c r="V67" s="377"/>
      <c r="W67" s="377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48"/>
      <c r="AN67" s="149"/>
      <c r="AO67" s="149"/>
      <c r="AP67" s="149"/>
      <c r="AQ67" s="150"/>
    </row>
    <row r="68" spans="2:43" ht="14.4" customHeight="1" x14ac:dyDescent="0.3">
      <c r="B68" s="247"/>
      <c r="C68" s="250"/>
      <c r="D68" s="184">
        <v>4</v>
      </c>
      <c r="E68" s="186" t="s">
        <v>417</v>
      </c>
      <c r="F68" s="188">
        <f>GenelBilgiler!T17</f>
        <v>6</v>
      </c>
      <c r="G68" s="57"/>
      <c r="H68" s="172"/>
      <c r="I68" s="173"/>
      <c r="J68" s="173"/>
      <c r="K68" s="173"/>
      <c r="L68" s="173"/>
      <c r="M68" s="173"/>
      <c r="N68" s="173"/>
      <c r="O68" s="173"/>
      <c r="P68" s="174"/>
      <c r="Q68" s="196"/>
      <c r="R68" s="197"/>
      <c r="S68" s="197"/>
      <c r="T68" s="197"/>
      <c r="U68" s="197"/>
      <c r="V68" s="197"/>
      <c r="W68" s="198"/>
      <c r="X68" s="222"/>
      <c r="Y68" s="220"/>
      <c r="Z68" s="220"/>
      <c r="AA68" s="220"/>
      <c r="AB68" s="220"/>
      <c r="AC68" s="220"/>
      <c r="AD68" s="221"/>
      <c r="AE68" s="222"/>
      <c r="AF68" s="220"/>
      <c r="AG68" s="220"/>
      <c r="AH68" s="220"/>
      <c r="AI68" s="220"/>
      <c r="AJ68" s="220"/>
      <c r="AK68" s="221"/>
      <c r="AL68" s="205" t="s">
        <v>261</v>
      </c>
      <c r="AM68" s="148"/>
      <c r="AN68" s="149"/>
      <c r="AO68" s="149"/>
      <c r="AP68" s="149"/>
      <c r="AQ68" s="150"/>
    </row>
    <row r="69" spans="2:43" ht="14.4" customHeight="1" x14ac:dyDescent="0.3">
      <c r="B69" s="247"/>
      <c r="C69" s="250"/>
      <c r="D69" s="184"/>
      <c r="E69" s="186"/>
      <c r="F69" s="188"/>
      <c r="G69" s="60"/>
      <c r="H69" s="217"/>
      <c r="I69" s="218"/>
      <c r="J69" s="218"/>
      <c r="K69" s="218"/>
      <c r="L69" s="218"/>
      <c r="M69" s="218"/>
      <c r="N69" s="218"/>
      <c r="O69" s="218"/>
      <c r="P69" s="219"/>
      <c r="Q69" s="377"/>
      <c r="R69" s="377"/>
      <c r="S69" s="377"/>
      <c r="T69" s="377"/>
      <c r="U69" s="377"/>
      <c r="V69" s="377"/>
      <c r="W69" s="377"/>
      <c r="X69" s="222"/>
      <c r="Y69" s="220"/>
      <c r="Z69" s="220"/>
      <c r="AA69" s="220"/>
      <c r="AB69" s="220"/>
      <c r="AC69" s="220"/>
      <c r="AD69" s="221"/>
      <c r="AE69" s="222"/>
      <c r="AF69" s="220"/>
      <c r="AG69" s="220"/>
      <c r="AH69" s="220"/>
      <c r="AI69" s="220"/>
      <c r="AJ69" s="220"/>
      <c r="AK69" s="221"/>
      <c r="AL69" s="205"/>
      <c r="AM69" s="148"/>
      <c r="AN69" s="149"/>
      <c r="AO69" s="149"/>
      <c r="AP69" s="149"/>
      <c r="AQ69" s="150"/>
    </row>
    <row r="70" spans="2:43" ht="14.4" customHeight="1" x14ac:dyDescent="0.3">
      <c r="B70" s="247"/>
      <c r="C70" s="250"/>
      <c r="D70" s="184">
        <v>5</v>
      </c>
      <c r="E70" s="186" t="s">
        <v>55</v>
      </c>
      <c r="F70" s="188">
        <f>GenelBilgiler!T17</f>
        <v>6</v>
      </c>
      <c r="G70" s="58"/>
      <c r="H70" s="172"/>
      <c r="I70" s="173"/>
      <c r="J70" s="173"/>
      <c r="K70" s="173"/>
      <c r="L70" s="173"/>
      <c r="M70" s="173"/>
      <c r="N70" s="173"/>
      <c r="O70" s="173"/>
      <c r="P70" s="174"/>
      <c r="Q70" s="326"/>
      <c r="R70" s="199"/>
      <c r="S70" s="199"/>
      <c r="T70" s="199"/>
      <c r="U70" s="199"/>
      <c r="V70" s="199"/>
      <c r="W70" s="200"/>
      <c r="X70" s="222"/>
      <c r="Y70" s="220"/>
      <c r="Z70" s="220"/>
      <c r="AA70" s="220"/>
      <c r="AB70" s="220"/>
      <c r="AC70" s="220"/>
      <c r="AD70" s="221"/>
      <c r="AE70" s="222"/>
      <c r="AF70" s="220"/>
      <c r="AG70" s="220"/>
      <c r="AH70" s="220"/>
      <c r="AI70" s="220"/>
      <c r="AJ70" s="220"/>
      <c r="AK70" s="221"/>
      <c r="AL70" s="205" t="s">
        <v>262</v>
      </c>
      <c r="AM70" s="190"/>
      <c r="AN70" s="191"/>
      <c r="AO70" s="191"/>
      <c r="AP70" s="191"/>
      <c r="AQ70" s="192"/>
    </row>
    <row r="71" spans="2:43" ht="15" customHeight="1" thickBot="1" x14ac:dyDescent="0.35">
      <c r="B71" s="248"/>
      <c r="C71" s="251"/>
      <c r="D71" s="185"/>
      <c r="E71" s="187"/>
      <c r="F71" s="189"/>
      <c r="G71" s="59"/>
      <c r="H71" s="208"/>
      <c r="I71" s="209"/>
      <c r="J71" s="209"/>
      <c r="K71" s="209"/>
      <c r="L71" s="209"/>
      <c r="M71" s="209"/>
      <c r="N71" s="209"/>
      <c r="O71" s="209"/>
      <c r="P71" s="210"/>
      <c r="Q71" s="201"/>
      <c r="R71" s="202"/>
      <c r="S71" s="202"/>
      <c r="T71" s="202"/>
      <c r="U71" s="202"/>
      <c r="V71" s="202"/>
      <c r="W71" s="203"/>
      <c r="X71" s="252"/>
      <c r="Y71" s="253"/>
      <c r="Z71" s="253"/>
      <c r="AA71" s="253"/>
      <c r="AB71" s="253"/>
      <c r="AC71" s="253"/>
      <c r="AD71" s="254"/>
      <c r="AE71" s="252"/>
      <c r="AF71" s="253"/>
      <c r="AG71" s="253"/>
      <c r="AH71" s="253"/>
      <c r="AI71" s="253"/>
      <c r="AJ71" s="253"/>
      <c r="AK71" s="254"/>
      <c r="AL71" s="207"/>
      <c r="AM71" s="193"/>
      <c r="AN71" s="194"/>
      <c r="AO71" s="194"/>
      <c r="AP71" s="194"/>
      <c r="AQ71" s="195"/>
    </row>
    <row r="72" spans="2:43" ht="15.6" x14ac:dyDescent="0.3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15" thickBot="1" x14ac:dyDescent="0.35"/>
    <row r="74" spans="2:43" ht="14.4" customHeight="1" x14ac:dyDescent="0.3">
      <c r="B74" s="246" t="s">
        <v>8</v>
      </c>
      <c r="C74" s="249"/>
      <c r="D74" s="257">
        <v>1</v>
      </c>
      <c r="E74" s="258" t="s">
        <v>30</v>
      </c>
      <c r="F74" s="259">
        <f>GenelBilgiler!T17</f>
        <v>6</v>
      </c>
      <c r="G74" s="61"/>
      <c r="H74" s="227"/>
      <c r="I74" s="228"/>
      <c r="J74" s="228"/>
      <c r="K74" s="228"/>
      <c r="L74" s="228"/>
      <c r="M74" s="228"/>
      <c r="N74" s="228"/>
      <c r="O74" s="228"/>
      <c r="P74" s="229"/>
      <c r="Q74" s="160"/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326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14.4" customHeight="1" x14ac:dyDescent="0.3">
      <c r="B75" s="247"/>
      <c r="C75" s="250"/>
      <c r="D75" s="268"/>
      <c r="E75" s="269"/>
      <c r="F75" s="270"/>
      <c r="G75" s="58"/>
      <c r="H75" s="217"/>
      <c r="I75" s="218"/>
      <c r="J75" s="218"/>
      <c r="K75" s="218"/>
      <c r="L75" s="218"/>
      <c r="M75" s="218"/>
      <c r="N75" s="218"/>
      <c r="O75" s="218"/>
      <c r="P75" s="219"/>
      <c r="Q75" s="366"/>
      <c r="R75" s="366"/>
      <c r="S75" s="366"/>
      <c r="T75" s="366"/>
      <c r="U75" s="366"/>
      <c r="V75" s="366"/>
      <c r="W75" s="366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378"/>
    </row>
    <row r="77" spans="2:43" ht="14.4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379"/>
    </row>
    <row r="78" spans="2:43" ht="14.4" customHeight="1" x14ac:dyDescent="0.3">
      <c r="B78" s="247"/>
      <c r="C78" s="250"/>
      <c r="D78" s="274">
        <v>3</v>
      </c>
      <c r="E78" s="275" t="s">
        <v>31</v>
      </c>
      <c r="F78" s="276">
        <f>GenelBilgiler!T17</f>
        <v>6</v>
      </c>
      <c r="G78" s="58"/>
      <c r="H78" s="172"/>
      <c r="I78" s="173"/>
      <c r="J78" s="173"/>
      <c r="K78" s="173"/>
      <c r="L78" s="173"/>
      <c r="M78" s="173"/>
      <c r="N78" s="173"/>
      <c r="O78" s="173"/>
      <c r="P78" s="174"/>
      <c r="Q78" s="163"/>
      <c r="R78" s="164"/>
      <c r="S78" s="164"/>
      <c r="T78" s="164"/>
      <c r="U78" s="164"/>
      <c r="V78" s="164"/>
      <c r="W78" s="165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148"/>
      <c r="AN78" s="149"/>
      <c r="AO78" s="149"/>
      <c r="AP78" s="149"/>
      <c r="AQ78" s="150"/>
    </row>
    <row r="79" spans="2:43" ht="14.4" customHeight="1" x14ac:dyDescent="0.3">
      <c r="B79" s="247"/>
      <c r="C79" s="250"/>
      <c r="D79" s="184"/>
      <c r="E79" s="186"/>
      <c r="F79" s="188"/>
      <c r="G79" s="60"/>
      <c r="H79" s="217"/>
      <c r="I79" s="218"/>
      <c r="J79" s="218"/>
      <c r="K79" s="218"/>
      <c r="L79" s="218"/>
      <c r="M79" s="218"/>
      <c r="N79" s="218"/>
      <c r="O79" s="218"/>
      <c r="P79" s="219"/>
      <c r="Q79" s="377"/>
      <c r="R79" s="377"/>
      <c r="S79" s="377"/>
      <c r="T79" s="377"/>
      <c r="U79" s="377"/>
      <c r="V79" s="377"/>
      <c r="W79" s="377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48"/>
      <c r="AN79" s="149"/>
      <c r="AO79" s="149"/>
      <c r="AP79" s="149"/>
      <c r="AQ79" s="150"/>
    </row>
    <row r="80" spans="2:43" ht="14.4" customHeight="1" x14ac:dyDescent="0.3">
      <c r="B80" s="247"/>
      <c r="C80" s="250"/>
      <c r="D80" s="184">
        <v>4</v>
      </c>
      <c r="E80" s="186" t="s">
        <v>407</v>
      </c>
      <c r="F80" s="188">
        <f>GenelBilgiler!T17</f>
        <v>6</v>
      </c>
      <c r="G80" s="58"/>
      <c r="H80" s="172"/>
      <c r="I80" s="173"/>
      <c r="J80" s="173"/>
      <c r="K80" s="173"/>
      <c r="L80" s="173"/>
      <c r="M80" s="173"/>
      <c r="N80" s="173"/>
      <c r="O80" s="173"/>
      <c r="P80" s="174"/>
      <c r="Q80" s="326"/>
      <c r="R80" s="199"/>
      <c r="S80" s="199"/>
      <c r="T80" s="199"/>
      <c r="U80" s="199"/>
      <c r="V80" s="199"/>
      <c r="W80" s="200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/>
      <c r="AN80" s="191"/>
      <c r="AO80" s="191"/>
      <c r="AP80" s="191"/>
      <c r="AQ80" s="192"/>
    </row>
    <row r="81" spans="2:43" ht="15" customHeight="1" thickBot="1" x14ac:dyDescent="0.35">
      <c r="B81" s="248"/>
      <c r="C81" s="251"/>
      <c r="D81" s="185"/>
      <c r="E81" s="187"/>
      <c r="F81" s="189"/>
      <c r="G81" s="59"/>
      <c r="H81" s="208"/>
      <c r="I81" s="209"/>
      <c r="J81" s="209"/>
      <c r="K81" s="209"/>
      <c r="L81" s="209"/>
      <c r="M81" s="209"/>
      <c r="N81" s="209"/>
      <c r="O81" s="209"/>
      <c r="P81" s="210"/>
      <c r="Q81" s="201"/>
      <c r="R81" s="202"/>
      <c r="S81" s="202"/>
      <c r="T81" s="202"/>
      <c r="U81" s="202"/>
      <c r="V81" s="202"/>
      <c r="W81" s="203"/>
      <c r="X81" s="252"/>
      <c r="Y81" s="253"/>
      <c r="Z81" s="253"/>
      <c r="AA81" s="253"/>
      <c r="AB81" s="253"/>
      <c r="AC81" s="253"/>
      <c r="AD81" s="254"/>
      <c r="AE81" s="252"/>
      <c r="AF81" s="253"/>
      <c r="AG81" s="253"/>
      <c r="AH81" s="253"/>
      <c r="AI81" s="253"/>
      <c r="AJ81" s="253"/>
      <c r="AK81" s="254"/>
      <c r="AL81" s="207"/>
      <c r="AM81" s="193"/>
      <c r="AN81" s="194"/>
      <c r="AO81" s="194"/>
      <c r="AP81" s="194"/>
      <c r="AQ81" s="195"/>
    </row>
    <row r="82" spans="2:43" ht="15" thickBot="1" x14ac:dyDescent="0.35"/>
    <row r="83" spans="2:43" ht="14.4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f>GenelBilgiler!T17</f>
        <v>6</v>
      </c>
      <c r="G83" s="61"/>
      <c r="H83" s="227"/>
      <c r="I83" s="228"/>
      <c r="J83" s="228"/>
      <c r="K83" s="228"/>
      <c r="L83" s="228"/>
      <c r="M83" s="228"/>
      <c r="N83" s="228"/>
      <c r="O83" s="228"/>
      <c r="P83" s="229"/>
      <c r="Q83" s="160"/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14.4" customHeight="1" x14ac:dyDescent="0.3">
      <c r="B84" s="247"/>
      <c r="C84" s="250"/>
      <c r="D84" s="184"/>
      <c r="E84" s="186"/>
      <c r="F84" s="188"/>
      <c r="G84" s="60"/>
      <c r="H84" s="217"/>
      <c r="I84" s="218"/>
      <c r="J84" s="218"/>
      <c r="K84" s="218"/>
      <c r="L84" s="218"/>
      <c r="M84" s="218"/>
      <c r="N84" s="218"/>
      <c r="O84" s="218"/>
      <c r="P84" s="219"/>
      <c r="Q84" s="366"/>
      <c r="R84" s="366"/>
      <c r="S84" s="366"/>
      <c r="T84" s="366"/>
      <c r="U84" s="366"/>
      <c r="V84" s="366"/>
      <c r="W84" s="366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14.4" customHeight="1" x14ac:dyDescent="0.3">
      <c r="B85" s="247"/>
      <c r="C85" s="250"/>
      <c r="D85" s="184">
        <v>2</v>
      </c>
      <c r="E85" s="186" t="s">
        <v>420</v>
      </c>
      <c r="F85" s="188">
        <f>GenelBilgiler!T17</f>
        <v>6</v>
      </c>
      <c r="G85" s="57"/>
      <c r="H85" s="172"/>
      <c r="I85" s="173"/>
      <c r="J85" s="173"/>
      <c r="K85" s="173"/>
      <c r="L85" s="173"/>
      <c r="M85" s="173"/>
      <c r="N85" s="173"/>
      <c r="O85" s="173"/>
      <c r="P85" s="174"/>
      <c r="Q85" s="196"/>
      <c r="R85" s="197"/>
      <c r="S85" s="197"/>
      <c r="T85" s="197"/>
      <c r="U85" s="197"/>
      <c r="V85" s="197"/>
      <c r="W85" s="198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14.4" customHeight="1" x14ac:dyDescent="0.3">
      <c r="B86" s="247"/>
      <c r="C86" s="250"/>
      <c r="D86" s="184"/>
      <c r="E86" s="186"/>
      <c r="F86" s="188"/>
      <c r="G86" s="60"/>
      <c r="H86" s="217"/>
      <c r="I86" s="218"/>
      <c r="J86" s="218"/>
      <c r="K86" s="218"/>
      <c r="L86" s="218"/>
      <c r="M86" s="218"/>
      <c r="N86" s="218"/>
      <c r="O86" s="218"/>
      <c r="P86" s="219"/>
      <c r="Q86" s="377"/>
      <c r="R86" s="377"/>
      <c r="S86" s="377"/>
      <c r="T86" s="377"/>
      <c r="U86" s="377"/>
      <c r="V86" s="377"/>
      <c r="W86" s="377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14.4" customHeight="1" x14ac:dyDescent="0.3">
      <c r="B87" s="247"/>
      <c r="C87" s="250"/>
      <c r="D87" s="184">
        <v>3</v>
      </c>
      <c r="E87" s="186" t="s">
        <v>421</v>
      </c>
      <c r="F87" s="188">
        <f>GenelBilgiler!T17</f>
        <v>6</v>
      </c>
      <c r="G87" s="57"/>
      <c r="H87" s="172"/>
      <c r="I87" s="173"/>
      <c r="J87" s="173"/>
      <c r="K87" s="173"/>
      <c r="L87" s="173"/>
      <c r="M87" s="173"/>
      <c r="N87" s="173"/>
      <c r="O87" s="173"/>
      <c r="P87" s="174"/>
      <c r="Q87" s="196"/>
      <c r="R87" s="197"/>
      <c r="S87" s="197"/>
      <c r="T87" s="197"/>
      <c r="U87" s="197"/>
      <c r="V87" s="197"/>
      <c r="W87" s="198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48"/>
      <c r="AN87" s="149"/>
      <c r="AO87" s="149"/>
      <c r="AP87" s="149"/>
      <c r="AQ87" s="150"/>
    </row>
    <row r="88" spans="2:43" ht="14.4" customHeight="1" x14ac:dyDescent="0.3">
      <c r="B88" s="247"/>
      <c r="C88" s="250"/>
      <c r="D88" s="184"/>
      <c r="E88" s="186"/>
      <c r="F88" s="188"/>
      <c r="G88" s="60"/>
      <c r="H88" s="217"/>
      <c r="I88" s="218"/>
      <c r="J88" s="218"/>
      <c r="K88" s="218"/>
      <c r="L88" s="218"/>
      <c r="M88" s="218"/>
      <c r="N88" s="218"/>
      <c r="O88" s="218"/>
      <c r="P88" s="219"/>
      <c r="Q88" s="377"/>
      <c r="R88" s="377"/>
      <c r="S88" s="377"/>
      <c r="T88" s="377"/>
      <c r="U88" s="377"/>
      <c r="V88" s="377"/>
      <c r="W88" s="377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48"/>
      <c r="AN88" s="149"/>
      <c r="AO88" s="149"/>
      <c r="AP88" s="149"/>
      <c r="AQ88" s="150"/>
    </row>
    <row r="89" spans="2:43" ht="14.4" customHeight="1" x14ac:dyDescent="0.3">
      <c r="B89" s="247"/>
      <c r="C89" s="250"/>
      <c r="D89" s="184">
        <v>4</v>
      </c>
      <c r="E89" s="186" t="s">
        <v>53</v>
      </c>
      <c r="F89" s="188">
        <f>GenelBilgiler!T17</f>
        <v>6</v>
      </c>
      <c r="G89" s="58"/>
      <c r="H89" s="172"/>
      <c r="I89" s="173"/>
      <c r="J89" s="173"/>
      <c r="K89" s="173"/>
      <c r="L89" s="173"/>
      <c r="M89" s="173"/>
      <c r="N89" s="173"/>
      <c r="O89" s="173"/>
      <c r="P89" s="174"/>
      <c r="Q89" s="326"/>
      <c r="R89" s="199"/>
      <c r="S89" s="199"/>
      <c r="T89" s="199"/>
      <c r="U89" s="199"/>
      <c r="V89" s="199"/>
      <c r="W89" s="200"/>
      <c r="X89" s="222"/>
      <c r="Y89" s="220"/>
      <c r="Z89" s="220"/>
      <c r="AA89" s="220"/>
      <c r="AB89" s="220"/>
      <c r="AC89" s="220"/>
      <c r="AD89" s="221"/>
      <c r="AE89" s="222"/>
      <c r="AF89" s="220"/>
      <c r="AG89" s="220"/>
      <c r="AH89" s="220"/>
      <c r="AI89" s="220"/>
      <c r="AJ89" s="220"/>
      <c r="AK89" s="221"/>
      <c r="AL89" s="205" t="s">
        <v>270</v>
      </c>
      <c r="AM89" s="190"/>
      <c r="AN89" s="191"/>
      <c r="AO89" s="191"/>
      <c r="AP89" s="191"/>
      <c r="AQ89" s="192"/>
    </row>
    <row r="90" spans="2:43" ht="15" customHeight="1" thickBot="1" x14ac:dyDescent="0.35">
      <c r="B90" s="248"/>
      <c r="C90" s="251"/>
      <c r="D90" s="185"/>
      <c r="E90" s="187"/>
      <c r="F90" s="189"/>
      <c r="G90" s="59"/>
      <c r="H90" s="208"/>
      <c r="I90" s="209"/>
      <c r="J90" s="209"/>
      <c r="K90" s="209"/>
      <c r="L90" s="209"/>
      <c r="M90" s="209"/>
      <c r="N90" s="209"/>
      <c r="O90" s="209"/>
      <c r="P90" s="210"/>
      <c r="Q90" s="201"/>
      <c r="R90" s="202"/>
      <c r="S90" s="202"/>
      <c r="T90" s="202"/>
      <c r="U90" s="202"/>
      <c r="V90" s="202"/>
      <c r="W90" s="203"/>
      <c r="X90" s="252"/>
      <c r="Y90" s="253"/>
      <c r="Z90" s="253"/>
      <c r="AA90" s="253"/>
      <c r="AB90" s="253"/>
      <c r="AC90" s="253"/>
      <c r="AD90" s="254"/>
      <c r="AE90" s="252"/>
      <c r="AF90" s="253"/>
      <c r="AG90" s="253"/>
      <c r="AH90" s="253"/>
      <c r="AI90" s="253"/>
      <c r="AJ90" s="253"/>
      <c r="AK90" s="254"/>
      <c r="AL90" s="207"/>
      <c r="AM90" s="193"/>
      <c r="AN90" s="194"/>
      <c r="AO90" s="194"/>
      <c r="AP90" s="194"/>
      <c r="AQ90" s="195"/>
    </row>
    <row r="92" spans="2:43" ht="15" thickBot="1" x14ac:dyDescent="0.35"/>
    <row r="93" spans="2:43" ht="14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f>GenelBilgiler!T17</f>
        <v>6</v>
      </c>
      <c r="G93" s="61"/>
      <c r="H93" s="227"/>
      <c r="I93" s="228"/>
      <c r="J93" s="228"/>
      <c r="K93" s="228"/>
      <c r="L93" s="228"/>
      <c r="M93" s="228"/>
      <c r="N93" s="228"/>
      <c r="O93" s="228"/>
      <c r="P93" s="229"/>
      <c r="Q93" s="160"/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14.4" customHeight="1" x14ac:dyDescent="0.3">
      <c r="B94" s="247"/>
      <c r="C94" s="250"/>
      <c r="D94" s="184"/>
      <c r="E94" s="186"/>
      <c r="F94" s="188"/>
      <c r="G94" s="60"/>
      <c r="H94" s="217"/>
      <c r="I94" s="218"/>
      <c r="J94" s="218"/>
      <c r="K94" s="218"/>
      <c r="L94" s="218"/>
      <c r="M94" s="218"/>
      <c r="N94" s="218"/>
      <c r="O94" s="218"/>
      <c r="P94" s="219"/>
      <c r="Q94" s="366"/>
      <c r="R94" s="366"/>
      <c r="S94" s="366"/>
      <c r="T94" s="366"/>
      <c r="U94" s="366"/>
      <c r="V94" s="366"/>
      <c r="W94" s="366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14.4" customHeight="1" x14ac:dyDescent="0.3">
      <c r="B95" s="247"/>
      <c r="C95" s="250"/>
      <c r="D95" s="184">
        <v>2</v>
      </c>
      <c r="E95" s="186" t="s">
        <v>409</v>
      </c>
      <c r="F95" s="188">
        <f>GenelBilgiler!T17</f>
        <v>6</v>
      </c>
      <c r="G95" s="57"/>
      <c r="H95" s="172"/>
      <c r="I95" s="173"/>
      <c r="J95" s="173"/>
      <c r="K95" s="173"/>
      <c r="L95" s="173"/>
      <c r="M95" s="173"/>
      <c r="N95" s="173"/>
      <c r="O95" s="173"/>
      <c r="P95" s="174"/>
      <c r="Q95" s="196"/>
      <c r="R95" s="197"/>
      <c r="S95" s="197"/>
      <c r="T95" s="197"/>
      <c r="U95" s="197"/>
      <c r="V95" s="197"/>
      <c r="W95" s="198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14.4" customHeight="1" x14ac:dyDescent="0.3">
      <c r="B96" s="247"/>
      <c r="C96" s="250"/>
      <c r="D96" s="184"/>
      <c r="E96" s="186"/>
      <c r="F96" s="188"/>
      <c r="G96" s="60"/>
      <c r="H96" s="217"/>
      <c r="I96" s="218"/>
      <c r="J96" s="218"/>
      <c r="K96" s="218"/>
      <c r="L96" s="218"/>
      <c r="M96" s="218"/>
      <c r="N96" s="218"/>
      <c r="O96" s="218"/>
      <c r="P96" s="219"/>
      <c r="Q96" s="377"/>
      <c r="R96" s="377"/>
      <c r="S96" s="377"/>
      <c r="T96" s="377"/>
      <c r="U96" s="377"/>
      <c r="V96" s="377"/>
      <c r="W96" s="377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14.4" customHeight="1" x14ac:dyDescent="0.3">
      <c r="B97" s="247"/>
      <c r="C97" s="250"/>
      <c r="D97" s="184">
        <v>3</v>
      </c>
      <c r="E97" s="186" t="s">
        <v>423</v>
      </c>
      <c r="F97" s="188">
        <f>GenelBilgiler!T17</f>
        <v>6</v>
      </c>
      <c r="G97" s="58"/>
      <c r="H97" s="172"/>
      <c r="I97" s="173"/>
      <c r="J97" s="173"/>
      <c r="K97" s="173"/>
      <c r="L97" s="173"/>
      <c r="M97" s="173"/>
      <c r="N97" s="173"/>
      <c r="O97" s="173"/>
      <c r="P97" s="174"/>
      <c r="Q97" s="326"/>
      <c r="R97" s="199"/>
      <c r="S97" s="199"/>
      <c r="T97" s="199"/>
      <c r="U97" s="199"/>
      <c r="V97" s="199"/>
      <c r="W97" s="200"/>
      <c r="X97" s="222"/>
      <c r="Y97" s="220"/>
      <c r="Z97" s="220"/>
      <c r="AA97" s="220"/>
      <c r="AB97" s="220"/>
      <c r="AC97" s="220"/>
      <c r="AD97" s="221"/>
      <c r="AE97" s="222"/>
      <c r="AF97" s="220"/>
      <c r="AG97" s="220"/>
      <c r="AH97" s="220"/>
      <c r="AI97" s="220"/>
      <c r="AJ97" s="220"/>
      <c r="AK97" s="221"/>
      <c r="AL97" s="205" t="s">
        <v>262</v>
      </c>
      <c r="AM97" s="190"/>
      <c r="AN97" s="191"/>
      <c r="AO97" s="191"/>
      <c r="AP97" s="191"/>
      <c r="AQ97" s="192"/>
    </row>
    <row r="98" spans="2:43" ht="15" customHeight="1" thickBot="1" x14ac:dyDescent="0.35">
      <c r="B98" s="248"/>
      <c r="C98" s="251"/>
      <c r="D98" s="185"/>
      <c r="E98" s="187"/>
      <c r="F98" s="189"/>
      <c r="G98" s="59"/>
      <c r="H98" s="208"/>
      <c r="I98" s="209"/>
      <c r="J98" s="209"/>
      <c r="K98" s="209"/>
      <c r="L98" s="209"/>
      <c r="M98" s="209"/>
      <c r="N98" s="209"/>
      <c r="O98" s="209"/>
      <c r="P98" s="210"/>
      <c r="Q98" s="201"/>
      <c r="R98" s="202"/>
      <c r="S98" s="202"/>
      <c r="T98" s="202"/>
      <c r="U98" s="202"/>
      <c r="V98" s="202"/>
      <c r="W98" s="203"/>
      <c r="X98" s="252"/>
      <c r="Y98" s="253"/>
      <c r="Z98" s="253"/>
      <c r="AA98" s="253"/>
      <c r="AB98" s="253"/>
      <c r="AC98" s="253"/>
      <c r="AD98" s="254"/>
      <c r="AE98" s="252"/>
      <c r="AF98" s="253"/>
      <c r="AG98" s="253"/>
      <c r="AH98" s="253"/>
      <c r="AI98" s="253"/>
      <c r="AJ98" s="253"/>
      <c r="AK98" s="254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424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417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M9:AQ14"/>
    <mergeCell ref="Q10:W10"/>
    <mergeCell ref="D11:D12"/>
    <mergeCell ref="E11:E12"/>
    <mergeCell ref="F11:F12"/>
    <mergeCell ref="H11:P12"/>
    <mergeCell ref="Q11:W11"/>
    <mergeCell ref="AM5:AQ7"/>
    <mergeCell ref="B7:C7"/>
    <mergeCell ref="D7:E7"/>
    <mergeCell ref="B9:B16"/>
    <mergeCell ref="C9:C16"/>
    <mergeCell ref="D9:D10"/>
    <mergeCell ref="E9:E10"/>
    <mergeCell ref="F9:F10"/>
    <mergeCell ref="H9:P10"/>
    <mergeCell ref="Q9:W9"/>
    <mergeCell ref="AL11:AL12"/>
    <mergeCell ref="Q12:W12"/>
    <mergeCell ref="D13:D14"/>
    <mergeCell ref="E13:E14"/>
    <mergeCell ref="F13:F14"/>
    <mergeCell ref="H13:P14"/>
    <mergeCell ref="Q13:W13"/>
    <mergeCell ref="AL13:AL14"/>
    <mergeCell ref="Q14:W14"/>
    <mergeCell ref="X9:AD16"/>
    <mergeCell ref="AE9:AK14"/>
    <mergeCell ref="AL9:AL10"/>
    <mergeCell ref="AL15:AL16"/>
    <mergeCell ref="AM15:AQ16"/>
    <mergeCell ref="Q16:W16"/>
    <mergeCell ref="B18:B25"/>
    <mergeCell ref="C18:C25"/>
    <mergeCell ref="D18:D19"/>
    <mergeCell ref="E18:E19"/>
    <mergeCell ref="F18:F19"/>
    <mergeCell ref="H18:P19"/>
    <mergeCell ref="Q18:W18"/>
    <mergeCell ref="D15:D16"/>
    <mergeCell ref="E15:E16"/>
    <mergeCell ref="F15:F16"/>
    <mergeCell ref="H15:P16"/>
    <mergeCell ref="Q15:W15"/>
    <mergeCell ref="AE15:AK16"/>
    <mergeCell ref="AL20:AL21"/>
    <mergeCell ref="AM20:AQ21"/>
    <mergeCell ref="Q21:W21"/>
    <mergeCell ref="D22:D23"/>
    <mergeCell ref="E22:E23"/>
    <mergeCell ref="F22:F23"/>
    <mergeCell ref="H22:P23"/>
    <mergeCell ref="Q22:W22"/>
    <mergeCell ref="AE22:AK23"/>
    <mergeCell ref="AL22:AL23"/>
    <mergeCell ref="X18:AD25"/>
    <mergeCell ref="AE18:AK21"/>
    <mergeCell ref="AL18:AL19"/>
    <mergeCell ref="AM18:AQ19"/>
    <mergeCell ref="Q19:W19"/>
    <mergeCell ref="D20:D21"/>
    <mergeCell ref="E20:E21"/>
    <mergeCell ref="F20:F21"/>
    <mergeCell ref="H20:P21"/>
    <mergeCell ref="Q20:W20"/>
    <mergeCell ref="Q25:W25"/>
    <mergeCell ref="B27:B34"/>
    <mergeCell ref="C27:C34"/>
    <mergeCell ref="D27:D28"/>
    <mergeCell ref="E27:E28"/>
    <mergeCell ref="F27:F28"/>
    <mergeCell ref="H27:P28"/>
    <mergeCell ref="Q27:W27"/>
    <mergeCell ref="AM22:AQ23"/>
    <mergeCell ref="Q23:W23"/>
    <mergeCell ref="D24:D25"/>
    <mergeCell ref="E24:E25"/>
    <mergeCell ref="F24:F25"/>
    <mergeCell ref="H24:P25"/>
    <mergeCell ref="Q24:W24"/>
    <mergeCell ref="AE24:AK25"/>
    <mergeCell ref="AL24:AL25"/>
    <mergeCell ref="AM24:AQ25"/>
    <mergeCell ref="AE29:AK30"/>
    <mergeCell ref="AL29:AL30"/>
    <mergeCell ref="AM29:AQ30"/>
    <mergeCell ref="Q30:W30"/>
    <mergeCell ref="D31:AQ32"/>
    <mergeCell ref="D33:D34"/>
    <mergeCell ref="E33:E34"/>
    <mergeCell ref="F33:F34"/>
    <mergeCell ref="H33:P34"/>
    <mergeCell ref="Q33:W33"/>
    <mergeCell ref="X27:AD30"/>
    <mergeCell ref="AE27:AK28"/>
    <mergeCell ref="AL27:AL28"/>
    <mergeCell ref="AM27:AQ28"/>
    <mergeCell ref="Q28:W28"/>
    <mergeCell ref="D29:D30"/>
    <mergeCell ref="E29:E30"/>
    <mergeCell ref="F29:F30"/>
    <mergeCell ref="H29:P30"/>
    <mergeCell ref="Q29:W29"/>
    <mergeCell ref="X33:AD34"/>
    <mergeCell ref="AE33:AK34"/>
    <mergeCell ref="AL33:AL34"/>
    <mergeCell ref="AM33:AQ34"/>
    <mergeCell ref="Q34:W34"/>
    <mergeCell ref="B36:B45"/>
    <mergeCell ref="C36:C45"/>
    <mergeCell ref="D36:D37"/>
    <mergeCell ref="E36:E37"/>
    <mergeCell ref="F36:F37"/>
    <mergeCell ref="AL38:AL39"/>
    <mergeCell ref="Q39:W39"/>
    <mergeCell ref="H36:P37"/>
    <mergeCell ref="Q36:W36"/>
    <mergeCell ref="X36:AD45"/>
    <mergeCell ref="AE36:AK39"/>
    <mergeCell ref="AL36:AL37"/>
    <mergeCell ref="AM36:AQ37"/>
    <mergeCell ref="Q37:W37"/>
    <mergeCell ref="AM38:AQ39"/>
    <mergeCell ref="AL40:AL41"/>
    <mergeCell ref="AM40:AQ41"/>
    <mergeCell ref="D40:D41"/>
    <mergeCell ref="E40:E41"/>
    <mergeCell ref="F40:F41"/>
    <mergeCell ref="H40:P41"/>
    <mergeCell ref="Q40:W40"/>
    <mergeCell ref="AE40:AK41"/>
    <mergeCell ref="Q41:W41"/>
    <mergeCell ref="D38:D39"/>
    <mergeCell ref="E38:E39"/>
    <mergeCell ref="F38:F39"/>
    <mergeCell ref="H38:P39"/>
    <mergeCell ref="Q38:W38"/>
    <mergeCell ref="AL42:AL43"/>
    <mergeCell ref="AM42:AQ43"/>
    <mergeCell ref="Q43:W43"/>
    <mergeCell ref="D44:D45"/>
    <mergeCell ref="E44:E45"/>
    <mergeCell ref="F44:F45"/>
    <mergeCell ref="H44:P45"/>
    <mergeCell ref="Q44:W44"/>
    <mergeCell ref="AE44:AK45"/>
    <mergeCell ref="AL44:AL45"/>
    <mergeCell ref="D42:D43"/>
    <mergeCell ref="E42:E43"/>
    <mergeCell ref="F42:F43"/>
    <mergeCell ref="H42:P43"/>
    <mergeCell ref="Q42:W42"/>
    <mergeCell ref="AE42:AK43"/>
    <mergeCell ref="AM44:AQ45"/>
    <mergeCell ref="Q45:W45"/>
    <mergeCell ref="B47:B52"/>
    <mergeCell ref="C47:C52"/>
    <mergeCell ref="D47:D48"/>
    <mergeCell ref="E47:E48"/>
    <mergeCell ref="F47:F48"/>
    <mergeCell ref="H47:P48"/>
    <mergeCell ref="Q47:W47"/>
    <mergeCell ref="X47:AD52"/>
    <mergeCell ref="AM49:AQ50"/>
    <mergeCell ref="Q50:W50"/>
    <mergeCell ref="D51:D52"/>
    <mergeCell ref="E51:E52"/>
    <mergeCell ref="F51:F52"/>
    <mergeCell ref="H51:P52"/>
    <mergeCell ref="Q51:W51"/>
    <mergeCell ref="AE51:AK52"/>
    <mergeCell ref="AL51:AL52"/>
    <mergeCell ref="AM51:AQ52"/>
    <mergeCell ref="AE47:AK50"/>
    <mergeCell ref="AL47:AL48"/>
    <mergeCell ref="AM47:AQ48"/>
    <mergeCell ref="Q48:W48"/>
    <mergeCell ref="D49:D50"/>
    <mergeCell ref="E49:E50"/>
    <mergeCell ref="F49:F50"/>
    <mergeCell ref="H49:P50"/>
    <mergeCell ref="Q49:W49"/>
    <mergeCell ref="AL49:AL50"/>
    <mergeCell ref="Q52:W52"/>
    <mergeCell ref="B53:AQ53"/>
    <mergeCell ref="B55:B60"/>
    <mergeCell ref="C55:C60"/>
    <mergeCell ref="D55:D56"/>
    <mergeCell ref="E55:E56"/>
    <mergeCell ref="F55:F56"/>
    <mergeCell ref="H55:P56"/>
    <mergeCell ref="Q55:W55"/>
    <mergeCell ref="X55:AD60"/>
    <mergeCell ref="AM57:AQ58"/>
    <mergeCell ref="Q58:W58"/>
    <mergeCell ref="D59:D60"/>
    <mergeCell ref="E59:E60"/>
    <mergeCell ref="F59:F60"/>
    <mergeCell ref="H59:P60"/>
    <mergeCell ref="Q59:W59"/>
    <mergeCell ref="AE59:AK60"/>
    <mergeCell ref="AL59:AL60"/>
    <mergeCell ref="AM59:AQ60"/>
    <mergeCell ref="AE55:AK58"/>
    <mergeCell ref="AL55:AL56"/>
    <mergeCell ref="AM55:AQ56"/>
    <mergeCell ref="Q56:W56"/>
    <mergeCell ref="D57:D58"/>
    <mergeCell ref="E57:E58"/>
    <mergeCell ref="F57:F58"/>
    <mergeCell ref="H57:P58"/>
    <mergeCell ref="Q57:W57"/>
    <mergeCell ref="AL57:AL58"/>
    <mergeCell ref="Q60:W60"/>
    <mergeCell ref="B62:B71"/>
    <mergeCell ref="C62:C71"/>
    <mergeCell ref="D62:D63"/>
    <mergeCell ref="E62:E63"/>
    <mergeCell ref="F62:F63"/>
    <mergeCell ref="H62:P63"/>
    <mergeCell ref="Q62:W62"/>
    <mergeCell ref="Q67:W67"/>
    <mergeCell ref="D68:D69"/>
    <mergeCell ref="F70:F71"/>
    <mergeCell ref="H70:P71"/>
    <mergeCell ref="Q70:W70"/>
    <mergeCell ref="AL64:AL65"/>
    <mergeCell ref="AM64:AQ65"/>
    <mergeCell ref="Q65:W65"/>
    <mergeCell ref="D66:D67"/>
    <mergeCell ref="E66:E67"/>
    <mergeCell ref="F66:F67"/>
    <mergeCell ref="H66:P67"/>
    <mergeCell ref="Q66:W66"/>
    <mergeCell ref="AL66:AL67"/>
    <mergeCell ref="AM66:AQ67"/>
    <mergeCell ref="X62:AD71"/>
    <mergeCell ref="AE62:AK67"/>
    <mergeCell ref="AL62:AL63"/>
    <mergeCell ref="AM62:AQ63"/>
    <mergeCell ref="Q63:W63"/>
    <mergeCell ref="D64:D65"/>
    <mergeCell ref="E64:E65"/>
    <mergeCell ref="F64:F65"/>
    <mergeCell ref="H64:P65"/>
    <mergeCell ref="Q64:W64"/>
    <mergeCell ref="AM68:AQ69"/>
    <mergeCell ref="Q69:W69"/>
    <mergeCell ref="D70:D71"/>
    <mergeCell ref="E70:E71"/>
    <mergeCell ref="AE70:AK71"/>
    <mergeCell ref="AL70:AL71"/>
    <mergeCell ref="AM70:AQ71"/>
    <mergeCell ref="E68:E69"/>
    <mergeCell ref="F68:F69"/>
    <mergeCell ref="H68:P69"/>
    <mergeCell ref="Q68:W68"/>
    <mergeCell ref="AE68:AK69"/>
    <mergeCell ref="AL68:AL69"/>
    <mergeCell ref="X74:AD75"/>
    <mergeCell ref="AE74:AK75"/>
    <mergeCell ref="AL74:AL75"/>
    <mergeCell ref="AM74:AQ75"/>
    <mergeCell ref="Q75:W75"/>
    <mergeCell ref="D76:AQ77"/>
    <mergeCell ref="Q71:W71"/>
    <mergeCell ref="B74:B81"/>
    <mergeCell ref="C74:C81"/>
    <mergeCell ref="D74:D75"/>
    <mergeCell ref="E74:E75"/>
    <mergeCell ref="F74:F75"/>
    <mergeCell ref="H74:P75"/>
    <mergeCell ref="Q74:W74"/>
    <mergeCell ref="D78:D79"/>
    <mergeCell ref="E78:E79"/>
    <mergeCell ref="AM78:AQ79"/>
    <mergeCell ref="Q79:W79"/>
    <mergeCell ref="D80:D81"/>
    <mergeCell ref="E80:E81"/>
    <mergeCell ref="F80:F81"/>
    <mergeCell ref="H80:P81"/>
    <mergeCell ref="Q80:W80"/>
    <mergeCell ref="AL80:AL81"/>
    <mergeCell ref="AM80:AQ81"/>
    <mergeCell ref="Q81:W81"/>
    <mergeCell ref="F78:F79"/>
    <mergeCell ref="H78:P79"/>
    <mergeCell ref="Q78:W78"/>
    <mergeCell ref="X78:AD81"/>
    <mergeCell ref="AE78:AK80"/>
    <mergeCell ref="AL78:AL79"/>
    <mergeCell ref="AE81:AK81"/>
    <mergeCell ref="B83:B90"/>
    <mergeCell ref="C83:C90"/>
    <mergeCell ref="D83:D84"/>
    <mergeCell ref="E83:E84"/>
    <mergeCell ref="F83:F84"/>
    <mergeCell ref="H83:P84"/>
    <mergeCell ref="D85:D86"/>
    <mergeCell ref="E85:E86"/>
    <mergeCell ref="F85:F86"/>
    <mergeCell ref="H85:P86"/>
    <mergeCell ref="Q83:W83"/>
    <mergeCell ref="X83:AD90"/>
    <mergeCell ref="AE83:AK88"/>
    <mergeCell ref="AL83:AL84"/>
    <mergeCell ref="AM83:AQ84"/>
    <mergeCell ref="Q84:W84"/>
    <mergeCell ref="Q85:W85"/>
    <mergeCell ref="AL85:AL86"/>
    <mergeCell ref="AM85:AQ86"/>
    <mergeCell ref="Q86:W86"/>
    <mergeCell ref="Q90:W90"/>
    <mergeCell ref="AM87:AQ88"/>
    <mergeCell ref="Q88:W88"/>
    <mergeCell ref="D89:D90"/>
    <mergeCell ref="E89:E90"/>
    <mergeCell ref="F89:F90"/>
    <mergeCell ref="H89:P90"/>
    <mergeCell ref="Q89:W89"/>
    <mergeCell ref="AE89:AK90"/>
    <mergeCell ref="AL89:AL90"/>
    <mergeCell ref="AM89:AQ90"/>
    <mergeCell ref="D87:D88"/>
    <mergeCell ref="E87:E88"/>
    <mergeCell ref="F87:F88"/>
    <mergeCell ref="H87:P88"/>
    <mergeCell ref="Q87:W87"/>
    <mergeCell ref="AL87:AL88"/>
    <mergeCell ref="AM95:AQ96"/>
    <mergeCell ref="Q96:W96"/>
    <mergeCell ref="D97:D98"/>
    <mergeCell ref="E97:E98"/>
    <mergeCell ref="F97:F98"/>
    <mergeCell ref="H97:P98"/>
    <mergeCell ref="Q97:W97"/>
    <mergeCell ref="AE97:AK98"/>
    <mergeCell ref="AL97:AL98"/>
    <mergeCell ref="X93:AD98"/>
    <mergeCell ref="AE93:AK96"/>
    <mergeCell ref="AL93:AL94"/>
    <mergeCell ref="AM93:AQ94"/>
    <mergeCell ref="Q94:W94"/>
    <mergeCell ref="D95:D96"/>
    <mergeCell ref="E95:E96"/>
    <mergeCell ref="F95:F96"/>
    <mergeCell ref="H95:P96"/>
    <mergeCell ref="Q95:W95"/>
    <mergeCell ref="D93:D94"/>
    <mergeCell ref="E93:E94"/>
    <mergeCell ref="F93:F94"/>
    <mergeCell ref="H93:P94"/>
    <mergeCell ref="Q93:W93"/>
    <mergeCell ref="C107:H107"/>
    <mergeCell ref="J107:O107"/>
    <mergeCell ref="Q107:Y107"/>
    <mergeCell ref="AA107:AI107"/>
    <mergeCell ref="AJ107:AQ107"/>
    <mergeCell ref="AJ108:AQ108"/>
    <mergeCell ref="AM97:AQ98"/>
    <mergeCell ref="Q98:W98"/>
    <mergeCell ref="B100:AQ102"/>
    <mergeCell ref="B103:AQ103"/>
    <mergeCell ref="C106:H106"/>
    <mergeCell ref="J106:O106"/>
    <mergeCell ref="Q106:Y106"/>
    <mergeCell ref="AA106:AI106"/>
    <mergeCell ref="AJ106:AQ106"/>
    <mergeCell ref="B93:B98"/>
    <mergeCell ref="C93:C98"/>
    <mergeCell ref="AL95:AL96"/>
    <mergeCell ref="C111:H111"/>
    <mergeCell ref="J111:O111"/>
    <mergeCell ref="Q111:Y111"/>
    <mergeCell ref="AA111:AI111"/>
    <mergeCell ref="AJ111:AQ111"/>
    <mergeCell ref="AJ112:AQ112"/>
    <mergeCell ref="AJ109:AQ109"/>
    <mergeCell ref="C110:H110"/>
    <mergeCell ref="J110:O110"/>
    <mergeCell ref="Q110:Y110"/>
    <mergeCell ref="AA110:AI110"/>
    <mergeCell ref="AJ110:AQ110"/>
    <mergeCell ref="C115:H115"/>
    <mergeCell ref="J115:O115"/>
    <mergeCell ref="Q115:Y115"/>
    <mergeCell ref="AA115:AI115"/>
    <mergeCell ref="AJ115:AQ115"/>
    <mergeCell ref="AJ116:AQ116"/>
    <mergeCell ref="AJ113:AQ113"/>
    <mergeCell ref="C114:H114"/>
    <mergeCell ref="J114:O114"/>
    <mergeCell ref="Q114:Y114"/>
    <mergeCell ref="AA114:AI114"/>
    <mergeCell ref="AJ114:AQ114"/>
    <mergeCell ref="C119:H119"/>
    <mergeCell ref="J119:O119"/>
    <mergeCell ref="Q119:Y119"/>
    <mergeCell ref="AA119:AI119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Q122"/>
  <sheetViews>
    <sheetView showGridLines="0" view="pageBreakPreview" zoomScaleNormal="100" zoomScaleSheetLayoutView="100" workbookViewId="0"/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  <col min="44" max="44" width="3.5546875" customWidth="1"/>
  </cols>
  <sheetData>
    <row r="1" spans="1:43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9. SINIFLAR MATEMATİK DERSİ ÜNİTELENDİRİLMİŞ YILLIK DERS PLANI"</f>
        <v>2021 – 2022 EĞİTİM ÖĞRETİM YILI
BOYABAT ANADOLU İMAM HATİP LİSESİ
9. SINIFLAR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4.4" customHeight="1" x14ac:dyDescent="0.3">
      <c r="B9" s="246" t="s">
        <v>6</v>
      </c>
      <c r="C9" s="249"/>
      <c r="D9" s="281">
        <v>1</v>
      </c>
      <c r="E9" s="281" t="s">
        <v>403</v>
      </c>
      <c r="F9" s="259">
        <f>GenelBilgiler!T8</f>
        <v>6</v>
      </c>
      <c r="G9" s="180" t="s">
        <v>19</v>
      </c>
      <c r="H9" s="227" t="s">
        <v>425</v>
      </c>
      <c r="I9" s="228"/>
      <c r="J9" s="228"/>
      <c r="K9" s="228"/>
      <c r="L9" s="228"/>
      <c r="M9" s="228"/>
      <c r="N9" s="228"/>
      <c r="O9" s="228"/>
      <c r="P9" s="229"/>
      <c r="Q9" s="160" t="s">
        <v>47</v>
      </c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439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91.2" customHeight="1" x14ac:dyDescent="0.3">
      <c r="B10" s="247"/>
      <c r="C10" s="250"/>
      <c r="D10" s="275"/>
      <c r="E10" s="275"/>
      <c r="F10" s="188"/>
      <c r="G10" s="181"/>
      <c r="H10" s="217"/>
      <c r="I10" s="218"/>
      <c r="J10" s="218"/>
      <c r="K10" s="218"/>
      <c r="L10" s="218"/>
      <c r="M10" s="218"/>
      <c r="N10" s="218"/>
      <c r="O10" s="218"/>
      <c r="P10" s="219"/>
      <c r="Q10" s="163"/>
      <c r="R10" s="164"/>
      <c r="S10" s="164"/>
      <c r="T10" s="164"/>
      <c r="U10" s="164"/>
      <c r="V10" s="164"/>
      <c r="W10" s="165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14.4" customHeight="1" x14ac:dyDescent="0.3">
      <c r="B11" s="247"/>
      <c r="C11" s="250"/>
      <c r="D11" s="269">
        <v>2</v>
      </c>
      <c r="E11" s="269" t="s">
        <v>404</v>
      </c>
      <c r="F11" s="188">
        <f>GenelBilgiler!T8</f>
        <v>6</v>
      </c>
      <c r="G11" s="181"/>
      <c r="H11" s="172" t="s">
        <v>426</v>
      </c>
      <c r="I11" s="173"/>
      <c r="J11" s="173"/>
      <c r="K11" s="173"/>
      <c r="L11" s="173"/>
      <c r="M11" s="173"/>
      <c r="N11" s="173"/>
      <c r="O11" s="173"/>
      <c r="P11" s="174"/>
      <c r="Q11" s="163"/>
      <c r="R11" s="164"/>
      <c r="S11" s="164"/>
      <c r="T11" s="164"/>
      <c r="U11" s="164"/>
      <c r="V11" s="164"/>
      <c r="W11" s="165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75" customHeight="1" x14ac:dyDescent="0.3">
      <c r="B12" s="247"/>
      <c r="C12" s="250"/>
      <c r="D12" s="275"/>
      <c r="E12" s="275"/>
      <c r="F12" s="188"/>
      <c r="G12" s="206"/>
      <c r="H12" s="217"/>
      <c r="I12" s="218"/>
      <c r="J12" s="218"/>
      <c r="K12" s="218"/>
      <c r="L12" s="218"/>
      <c r="M12" s="218"/>
      <c r="N12" s="218"/>
      <c r="O12" s="218"/>
      <c r="P12" s="219"/>
      <c r="Q12" s="169"/>
      <c r="R12" s="170"/>
      <c r="S12" s="170"/>
      <c r="T12" s="170"/>
      <c r="U12" s="170"/>
      <c r="V12" s="170"/>
      <c r="W12" s="171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51" t="s">
        <v>162</v>
      </c>
      <c r="AN12" s="152"/>
      <c r="AO12" s="152"/>
      <c r="AP12" s="152"/>
      <c r="AQ12" s="153"/>
    </row>
    <row r="13" spans="1:43" ht="34.799999999999997" customHeight="1" x14ac:dyDescent="0.3">
      <c r="B13" s="247"/>
      <c r="C13" s="250"/>
      <c r="D13" s="269">
        <v>3</v>
      </c>
      <c r="E13" s="269" t="s">
        <v>405</v>
      </c>
      <c r="F13" s="188">
        <f>GenelBilgiler!T8</f>
        <v>6</v>
      </c>
      <c r="G13" s="178" t="s">
        <v>27</v>
      </c>
      <c r="H13" s="278" t="s">
        <v>427</v>
      </c>
      <c r="I13" s="279"/>
      <c r="J13" s="279"/>
      <c r="K13" s="279"/>
      <c r="L13" s="279"/>
      <c r="M13" s="279"/>
      <c r="N13" s="279"/>
      <c r="O13" s="279"/>
      <c r="P13" s="280"/>
      <c r="Q13" s="196" t="s">
        <v>36</v>
      </c>
      <c r="R13" s="197"/>
      <c r="S13" s="197"/>
      <c r="T13" s="197"/>
      <c r="U13" s="197"/>
      <c r="V13" s="197"/>
      <c r="W13" s="198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07"/>
      <c r="AN13" s="108"/>
      <c r="AO13" s="108"/>
      <c r="AP13" s="108"/>
      <c r="AQ13" s="109"/>
    </row>
    <row r="14" spans="1:43" ht="14.4" customHeight="1" x14ac:dyDescent="0.3">
      <c r="B14" s="247"/>
      <c r="C14" s="250"/>
      <c r="D14" s="275"/>
      <c r="E14" s="275"/>
      <c r="F14" s="188"/>
      <c r="G14" s="181"/>
      <c r="H14" s="217"/>
      <c r="I14" s="218"/>
      <c r="J14" s="218"/>
      <c r="K14" s="218"/>
      <c r="L14" s="218"/>
      <c r="M14" s="218"/>
      <c r="N14" s="218"/>
      <c r="O14" s="218"/>
      <c r="P14" s="219"/>
      <c r="Q14" s="169"/>
      <c r="R14" s="170"/>
      <c r="S14" s="170"/>
      <c r="T14" s="170"/>
      <c r="U14" s="170"/>
      <c r="V14" s="170"/>
      <c r="W14" s="171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07"/>
      <c r="AN14" s="108"/>
      <c r="AO14" s="108"/>
      <c r="AP14" s="108"/>
      <c r="AQ14" s="109"/>
    </row>
    <row r="15" spans="1:43" ht="14.4" customHeight="1" x14ac:dyDescent="0.3">
      <c r="B15" s="247"/>
      <c r="C15" s="250"/>
      <c r="D15" s="184">
        <v>4</v>
      </c>
      <c r="E15" s="186" t="s">
        <v>406</v>
      </c>
      <c r="F15" s="188">
        <f>GenelBilgiler!T8</f>
        <v>6</v>
      </c>
      <c r="G15" s="181"/>
      <c r="H15" s="172" t="s">
        <v>105</v>
      </c>
      <c r="I15" s="173"/>
      <c r="J15" s="173"/>
      <c r="K15" s="173"/>
      <c r="L15" s="173"/>
      <c r="M15" s="173"/>
      <c r="N15" s="173"/>
      <c r="O15" s="173"/>
      <c r="P15" s="174"/>
      <c r="Q15" s="196" t="s">
        <v>37</v>
      </c>
      <c r="R15" s="197"/>
      <c r="S15" s="197"/>
      <c r="T15" s="197"/>
      <c r="U15" s="197"/>
      <c r="V15" s="197"/>
      <c r="W15" s="198"/>
      <c r="X15" s="222"/>
      <c r="Y15" s="220"/>
      <c r="Z15" s="220"/>
      <c r="AA15" s="220"/>
      <c r="AB15" s="220"/>
      <c r="AC15" s="220"/>
      <c r="AD15" s="221"/>
      <c r="AE15" s="211" t="s">
        <v>170</v>
      </c>
      <c r="AF15" s="212"/>
      <c r="AG15" s="212"/>
      <c r="AH15" s="212"/>
      <c r="AI15" s="212"/>
      <c r="AJ15" s="212"/>
      <c r="AK15" s="213"/>
      <c r="AL15" s="205" t="s">
        <v>240</v>
      </c>
      <c r="AM15" s="190"/>
      <c r="AN15" s="191"/>
      <c r="AO15" s="191"/>
      <c r="AP15" s="191"/>
      <c r="AQ15" s="192"/>
    </row>
    <row r="16" spans="1:43" ht="22.2" customHeight="1" thickBot="1" x14ac:dyDescent="0.35">
      <c r="B16" s="248"/>
      <c r="C16" s="251"/>
      <c r="D16" s="185"/>
      <c r="E16" s="187"/>
      <c r="F16" s="189"/>
      <c r="G16" s="179"/>
      <c r="H16" s="208"/>
      <c r="I16" s="209"/>
      <c r="J16" s="209"/>
      <c r="K16" s="209"/>
      <c r="L16" s="209"/>
      <c r="M16" s="209"/>
      <c r="N16" s="209"/>
      <c r="O16" s="209"/>
      <c r="P16" s="210"/>
      <c r="Q16" s="166"/>
      <c r="R16" s="167"/>
      <c r="S16" s="167"/>
      <c r="T16" s="167"/>
      <c r="U16" s="167"/>
      <c r="V16" s="167"/>
      <c r="W16" s="168"/>
      <c r="X16" s="252"/>
      <c r="Y16" s="253"/>
      <c r="Z16" s="253"/>
      <c r="AA16" s="253"/>
      <c r="AB16" s="253"/>
      <c r="AC16" s="253"/>
      <c r="AD16" s="254"/>
      <c r="AE16" s="214"/>
      <c r="AF16" s="215"/>
      <c r="AG16" s="215"/>
      <c r="AH16" s="215"/>
      <c r="AI16" s="215"/>
      <c r="AJ16" s="215"/>
      <c r="AK16" s="216"/>
      <c r="AL16" s="207"/>
      <c r="AM16" s="193"/>
      <c r="AN16" s="194"/>
      <c r="AO16" s="194"/>
      <c r="AP16" s="194"/>
      <c r="AQ16" s="195"/>
    </row>
    <row r="17" spans="1:43" ht="15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35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f>GenelBilgiler!T8</f>
        <v>6</v>
      </c>
      <c r="G18" s="180" t="s">
        <v>27</v>
      </c>
      <c r="H18" s="227" t="s">
        <v>338</v>
      </c>
      <c r="I18" s="228"/>
      <c r="J18" s="228"/>
      <c r="K18" s="228"/>
      <c r="L18" s="228"/>
      <c r="M18" s="228"/>
      <c r="N18" s="228"/>
      <c r="O18" s="228"/>
      <c r="P18" s="229"/>
      <c r="Q18" s="160" t="s">
        <v>37</v>
      </c>
      <c r="R18" s="161"/>
      <c r="S18" s="161"/>
      <c r="T18" s="161"/>
      <c r="U18" s="161"/>
      <c r="V18" s="161"/>
      <c r="W18" s="162"/>
      <c r="X18" s="223" t="s">
        <v>440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14.4" customHeight="1" x14ac:dyDescent="0.3">
      <c r="B19" s="247"/>
      <c r="C19" s="250"/>
      <c r="D19" s="184"/>
      <c r="E19" s="186"/>
      <c r="F19" s="188"/>
      <c r="G19" s="206"/>
      <c r="H19" s="217"/>
      <c r="I19" s="218"/>
      <c r="J19" s="218"/>
      <c r="K19" s="218"/>
      <c r="L19" s="218"/>
      <c r="M19" s="218"/>
      <c r="N19" s="218"/>
      <c r="O19" s="218"/>
      <c r="P19" s="219"/>
      <c r="Q19" s="169"/>
      <c r="R19" s="170"/>
      <c r="S19" s="170"/>
      <c r="T19" s="170"/>
      <c r="U19" s="170"/>
      <c r="V19" s="170"/>
      <c r="W19" s="171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14.4" customHeight="1" x14ac:dyDescent="0.3">
      <c r="B20" s="247"/>
      <c r="C20" s="250"/>
      <c r="D20" s="184">
        <v>2</v>
      </c>
      <c r="E20" s="186" t="s">
        <v>52</v>
      </c>
      <c r="F20" s="188">
        <f>GenelBilgiler!T8</f>
        <v>6</v>
      </c>
      <c r="G20" s="178" t="s">
        <v>35</v>
      </c>
      <c r="H20" s="172" t="s">
        <v>160</v>
      </c>
      <c r="I20" s="173"/>
      <c r="J20" s="173"/>
      <c r="K20" s="173"/>
      <c r="L20" s="173"/>
      <c r="M20" s="173"/>
      <c r="N20" s="173"/>
      <c r="O20" s="173"/>
      <c r="P20" s="174"/>
      <c r="Q20" s="196" t="s">
        <v>428</v>
      </c>
      <c r="R20" s="197"/>
      <c r="S20" s="197"/>
      <c r="T20" s="197"/>
      <c r="U20" s="197"/>
      <c r="V20" s="197"/>
      <c r="W20" s="198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x14ac:dyDescent="0.3">
      <c r="B21" s="247"/>
      <c r="C21" s="250"/>
      <c r="D21" s="184"/>
      <c r="E21" s="186"/>
      <c r="F21" s="188"/>
      <c r="G21" s="181"/>
      <c r="H21" s="278"/>
      <c r="I21" s="279"/>
      <c r="J21" s="279"/>
      <c r="K21" s="279"/>
      <c r="L21" s="279"/>
      <c r="M21" s="279"/>
      <c r="N21" s="279"/>
      <c r="O21" s="279"/>
      <c r="P21" s="280"/>
      <c r="Q21" s="163"/>
      <c r="R21" s="164"/>
      <c r="S21" s="164"/>
      <c r="T21" s="164"/>
      <c r="U21" s="164"/>
      <c r="V21" s="164"/>
      <c r="W21" s="165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13.2" customHeight="1" x14ac:dyDescent="0.3">
      <c r="B22" s="247"/>
      <c r="C22" s="250"/>
      <c r="D22" s="184">
        <v>3</v>
      </c>
      <c r="E22" s="186" t="s">
        <v>31</v>
      </c>
      <c r="F22" s="270">
        <f>GenelBilgiler!T8</f>
        <v>6</v>
      </c>
      <c r="G22" s="181"/>
      <c r="H22" s="172" t="s">
        <v>106</v>
      </c>
      <c r="I22" s="173"/>
      <c r="J22" s="173"/>
      <c r="K22" s="173"/>
      <c r="L22" s="173"/>
      <c r="M22" s="173"/>
      <c r="N22" s="173"/>
      <c r="O22" s="173"/>
      <c r="P22" s="174"/>
      <c r="Q22" s="163"/>
      <c r="R22" s="164"/>
      <c r="S22" s="164"/>
      <c r="T22" s="164"/>
      <c r="U22" s="164"/>
      <c r="V22" s="164"/>
      <c r="W22" s="165"/>
      <c r="X22" s="222"/>
      <c r="Y22" s="220"/>
      <c r="Z22" s="220"/>
      <c r="AA22" s="220"/>
      <c r="AB22" s="220"/>
      <c r="AC22" s="220"/>
      <c r="AD22" s="221"/>
      <c r="AE22" s="222"/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17.399999999999999" customHeight="1" x14ac:dyDescent="0.3">
      <c r="B23" s="247"/>
      <c r="C23" s="250"/>
      <c r="D23" s="184"/>
      <c r="E23" s="186"/>
      <c r="F23" s="276"/>
      <c r="G23" s="181"/>
      <c r="H23" s="217"/>
      <c r="I23" s="218"/>
      <c r="J23" s="218"/>
      <c r="K23" s="218"/>
      <c r="L23" s="218"/>
      <c r="M23" s="218"/>
      <c r="N23" s="218"/>
      <c r="O23" s="218"/>
      <c r="P23" s="219"/>
      <c r="Q23" s="169"/>
      <c r="R23" s="170"/>
      <c r="S23" s="170"/>
      <c r="T23" s="170"/>
      <c r="U23" s="170"/>
      <c r="V23" s="170"/>
      <c r="W23" s="171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9.2" customHeight="1" x14ac:dyDescent="0.3">
      <c r="B24" s="247"/>
      <c r="C24" s="250"/>
      <c r="D24" s="184">
        <v>4</v>
      </c>
      <c r="E24" s="186" t="s">
        <v>407</v>
      </c>
      <c r="F24" s="188">
        <f>GenelBilgiler!T8</f>
        <v>6</v>
      </c>
      <c r="G24" s="181"/>
      <c r="H24" s="172" t="s">
        <v>322</v>
      </c>
      <c r="I24" s="173"/>
      <c r="J24" s="173"/>
      <c r="K24" s="173"/>
      <c r="L24" s="173"/>
      <c r="M24" s="173"/>
      <c r="N24" s="173"/>
      <c r="O24" s="173"/>
      <c r="P24" s="174"/>
      <c r="Q24" s="196" t="s">
        <v>441</v>
      </c>
      <c r="R24" s="199"/>
      <c r="S24" s="199"/>
      <c r="T24" s="199"/>
      <c r="U24" s="199"/>
      <c r="V24" s="199"/>
      <c r="W24" s="200"/>
      <c r="X24" s="222"/>
      <c r="Y24" s="220"/>
      <c r="Z24" s="220"/>
      <c r="AA24" s="220"/>
      <c r="AB24" s="220"/>
      <c r="AC24" s="220"/>
      <c r="AD24" s="221"/>
      <c r="AE24" s="211" t="s">
        <v>165</v>
      </c>
      <c r="AF24" s="212"/>
      <c r="AG24" s="212"/>
      <c r="AH24" s="212"/>
      <c r="AI24" s="212"/>
      <c r="AJ24" s="212"/>
      <c r="AK24" s="213"/>
      <c r="AL24" s="205" t="s">
        <v>246</v>
      </c>
      <c r="AM24" s="190" t="s">
        <v>56</v>
      </c>
      <c r="AN24" s="191"/>
      <c r="AO24" s="191"/>
      <c r="AP24" s="191"/>
      <c r="AQ24" s="192"/>
    </row>
    <row r="25" spans="1:43" ht="15" customHeight="1" thickBot="1" x14ac:dyDescent="0.35">
      <c r="B25" s="248"/>
      <c r="C25" s="251"/>
      <c r="D25" s="185"/>
      <c r="E25" s="187"/>
      <c r="F25" s="189"/>
      <c r="G25" s="179"/>
      <c r="H25" s="208"/>
      <c r="I25" s="209"/>
      <c r="J25" s="209"/>
      <c r="K25" s="209"/>
      <c r="L25" s="209"/>
      <c r="M25" s="209"/>
      <c r="N25" s="209"/>
      <c r="O25" s="209"/>
      <c r="P25" s="210"/>
      <c r="Q25" s="201"/>
      <c r="R25" s="202"/>
      <c r="S25" s="202"/>
      <c r="T25" s="202"/>
      <c r="U25" s="202"/>
      <c r="V25" s="202"/>
      <c r="W25" s="203"/>
      <c r="X25" s="252"/>
      <c r="Y25" s="253"/>
      <c r="Z25" s="253"/>
      <c r="AA25" s="253"/>
      <c r="AB25" s="253"/>
      <c r="AC25" s="253"/>
      <c r="AD25" s="254"/>
      <c r="AE25" s="214"/>
      <c r="AF25" s="215"/>
      <c r="AG25" s="215"/>
      <c r="AH25" s="215"/>
      <c r="AI25" s="215"/>
      <c r="AJ25" s="215"/>
      <c r="AK25" s="216"/>
      <c r="AL25" s="207"/>
      <c r="AM25" s="193"/>
      <c r="AN25" s="194"/>
      <c r="AO25" s="194"/>
      <c r="AP25" s="194"/>
      <c r="AQ25" s="195"/>
    </row>
    <row r="26" spans="1:43" ht="15" thickBot="1" x14ac:dyDescent="0.35"/>
    <row r="27" spans="1:43" ht="14.4" customHeight="1" x14ac:dyDescent="0.3">
      <c r="B27" s="246" t="s">
        <v>9</v>
      </c>
      <c r="C27" s="249"/>
      <c r="D27" s="257">
        <v>1</v>
      </c>
      <c r="E27" s="258" t="s">
        <v>40</v>
      </c>
      <c r="F27" s="259">
        <f>GenelBilgiler!T8</f>
        <v>6</v>
      </c>
      <c r="G27" s="180" t="s">
        <v>35</v>
      </c>
      <c r="H27" s="227" t="s">
        <v>430</v>
      </c>
      <c r="I27" s="228"/>
      <c r="J27" s="228"/>
      <c r="K27" s="228"/>
      <c r="L27" s="228"/>
      <c r="M27" s="228"/>
      <c r="N27" s="228"/>
      <c r="O27" s="228"/>
      <c r="P27" s="229"/>
      <c r="Q27" s="160" t="s">
        <v>442</v>
      </c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22.8" customHeight="1" x14ac:dyDescent="0.3">
      <c r="B28" s="247"/>
      <c r="C28" s="250"/>
      <c r="D28" s="184"/>
      <c r="E28" s="186"/>
      <c r="F28" s="188"/>
      <c r="G28" s="181"/>
      <c r="H28" s="217"/>
      <c r="I28" s="218"/>
      <c r="J28" s="218"/>
      <c r="K28" s="218"/>
      <c r="L28" s="218"/>
      <c r="M28" s="218"/>
      <c r="N28" s="218"/>
      <c r="O28" s="218"/>
      <c r="P28" s="219"/>
      <c r="Q28" s="163"/>
      <c r="R28" s="164"/>
      <c r="S28" s="164"/>
      <c r="T28" s="164"/>
      <c r="U28" s="164"/>
      <c r="V28" s="164"/>
      <c r="W28" s="165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4.4" customHeight="1" x14ac:dyDescent="0.3">
      <c r="B29" s="247"/>
      <c r="C29" s="250"/>
      <c r="D29" s="184">
        <v>2</v>
      </c>
      <c r="E29" s="186" t="s">
        <v>13</v>
      </c>
      <c r="F29" s="188">
        <f>GenelBilgiler!T8</f>
        <v>6</v>
      </c>
      <c r="G29" s="181"/>
      <c r="H29" s="172" t="s">
        <v>431</v>
      </c>
      <c r="I29" s="173"/>
      <c r="J29" s="173"/>
      <c r="K29" s="173"/>
      <c r="L29" s="173"/>
      <c r="M29" s="173"/>
      <c r="N29" s="173"/>
      <c r="O29" s="173"/>
      <c r="P29" s="174"/>
      <c r="Q29" s="163"/>
      <c r="R29" s="164"/>
      <c r="S29" s="164"/>
      <c r="T29" s="164"/>
      <c r="U29" s="164"/>
      <c r="V29" s="164"/>
      <c r="W29" s="165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51"/>
      <c r="AN29" s="149"/>
      <c r="AO29" s="149"/>
      <c r="AP29" s="149"/>
      <c r="AQ29" s="150"/>
    </row>
    <row r="30" spans="1:43" ht="22.8" customHeight="1" x14ac:dyDescent="0.3">
      <c r="B30" s="247"/>
      <c r="C30" s="250"/>
      <c r="D30" s="268"/>
      <c r="E30" s="269"/>
      <c r="F30" s="270"/>
      <c r="G30" s="206"/>
      <c r="H30" s="217"/>
      <c r="I30" s="218"/>
      <c r="J30" s="218"/>
      <c r="K30" s="218"/>
      <c r="L30" s="218"/>
      <c r="M30" s="218"/>
      <c r="N30" s="218"/>
      <c r="O30" s="218"/>
      <c r="P30" s="219"/>
      <c r="Q30" s="169"/>
      <c r="R30" s="170"/>
      <c r="S30" s="170"/>
      <c r="T30" s="170"/>
      <c r="U30" s="170"/>
      <c r="V30" s="170"/>
      <c r="W30" s="171"/>
      <c r="X30" s="271"/>
      <c r="Y30" s="272"/>
      <c r="Z30" s="272"/>
      <c r="AA30" s="272"/>
      <c r="AB30" s="272"/>
      <c r="AC30" s="272"/>
      <c r="AD30" s="273"/>
      <c r="AE30" s="271"/>
      <c r="AF30" s="272"/>
      <c r="AG30" s="272"/>
      <c r="AH30" s="272"/>
      <c r="AI30" s="272"/>
      <c r="AJ30" s="272"/>
      <c r="AK30" s="273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8"/>
      <c r="AN31" s="158"/>
      <c r="AO31" s="158"/>
      <c r="AP31" s="158"/>
      <c r="AQ31" s="159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8"/>
      <c r="AN32" s="158"/>
      <c r="AO32" s="158"/>
      <c r="AP32" s="158"/>
      <c r="AQ32" s="159"/>
    </row>
    <row r="33" spans="2:43" ht="40.799999999999997" customHeight="1" x14ac:dyDescent="0.3">
      <c r="B33" s="247"/>
      <c r="C33" s="250"/>
      <c r="D33" s="274">
        <v>4</v>
      </c>
      <c r="E33" s="275" t="s">
        <v>319</v>
      </c>
      <c r="F33" s="276">
        <f>GenelBilgiler!T8</f>
        <v>6</v>
      </c>
      <c r="G33" s="178" t="s">
        <v>35</v>
      </c>
      <c r="H33" s="172" t="s">
        <v>432</v>
      </c>
      <c r="I33" s="173"/>
      <c r="J33" s="173"/>
      <c r="K33" s="173"/>
      <c r="L33" s="173"/>
      <c r="M33" s="173"/>
      <c r="N33" s="173"/>
      <c r="O33" s="173"/>
      <c r="P33" s="174"/>
      <c r="Q33" s="196" t="s">
        <v>51</v>
      </c>
      <c r="R33" s="197"/>
      <c r="S33" s="197"/>
      <c r="T33" s="197"/>
      <c r="U33" s="197"/>
      <c r="V33" s="197"/>
      <c r="W33" s="198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 t="s">
        <v>449</v>
      </c>
      <c r="AN33" s="191"/>
      <c r="AO33" s="191"/>
      <c r="AP33" s="191"/>
      <c r="AQ33" s="192"/>
    </row>
    <row r="34" spans="2:43" ht="46.2" customHeight="1" thickBot="1" x14ac:dyDescent="0.35">
      <c r="B34" s="248"/>
      <c r="C34" s="251"/>
      <c r="D34" s="185"/>
      <c r="E34" s="187"/>
      <c r="F34" s="189"/>
      <c r="G34" s="179"/>
      <c r="H34" s="208"/>
      <c r="I34" s="209"/>
      <c r="J34" s="209"/>
      <c r="K34" s="209"/>
      <c r="L34" s="209"/>
      <c r="M34" s="209"/>
      <c r="N34" s="209"/>
      <c r="O34" s="209"/>
      <c r="P34" s="210"/>
      <c r="Q34" s="166"/>
      <c r="R34" s="167"/>
      <c r="S34" s="167"/>
      <c r="T34" s="167"/>
      <c r="U34" s="167"/>
      <c r="V34" s="167"/>
      <c r="W34" s="168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15" thickBot="1" x14ac:dyDescent="0.35"/>
    <row r="36" spans="2:43" ht="14.4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f>GenelBilgiler!T8</f>
        <v>6</v>
      </c>
      <c r="G36" s="180" t="s">
        <v>35</v>
      </c>
      <c r="H36" s="227" t="s">
        <v>107</v>
      </c>
      <c r="I36" s="228"/>
      <c r="J36" s="228"/>
      <c r="K36" s="228"/>
      <c r="L36" s="228"/>
      <c r="M36" s="228"/>
      <c r="N36" s="228"/>
      <c r="O36" s="228"/>
      <c r="P36" s="229"/>
      <c r="Q36" s="160" t="s">
        <v>443</v>
      </c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33.6" customHeight="1" x14ac:dyDescent="0.3">
      <c r="B37" s="247"/>
      <c r="C37" s="250"/>
      <c r="D37" s="184"/>
      <c r="E37" s="186"/>
      <c r="F37" s="188"/>
      <c r="G37" s="181"/>
      <c r="H37" s="217"/>
      <c r="I37" s="218"/>
      <c r="J37" s="218"/>
      <c r="K37" s="218"/>
      <c r="L37" s="218"/>
      <c r="M37" s="218"/>
      <c r="N37" s="218"/>
      <c r="O37" s="218"/>
      <c r="P37" s="219"/>
      <c r="Q37" s="163"/>
      <c r="R37" s="164"/>
      <c r="S37" s="164"/>
      <c r="T37" s="164"/>
      <c r="U37" s="164"/>
      <c r="V37" s="164"/>
      <c r="W37" s="165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14.4" customHeight="1" x14ac:dyDescent="0.3">
      <c r="B38" s="247"/>
      <c r="C38" s="250"/>
      <c r="D38" s="184">
        <v>2</v>
      </c>
      <c r="E38" s="186" t="s">
        <v>409</v>
      </c>
      <c r="F38" s="188">
        <f>GenelBilgiler!T8</f>
        <v>6</v>
      </c>
      <c r="G38" s="181"/>
      <c r="H38" s="172" t="s">
        <v>433</v>
      </c>
      <c r="I38" s="173"/>
      <c r="J38" s="173"/>
      <c r="K38" s="173"/>
      <c r="L38" s="173"/>
      <c r="M38" s="173"/>
      <c r="N38" s="173"/>
      <c r="O38" s="173"/>
      <c r="P38" s="174"/>
      <c r="Q38" s="163"/>
      <c r="R38" s="164"/>
      <c r="S38" s="164"/>
      <c r="T38" s="164"/>
      <c r="U38" s="164"/>
      <c r="V38" s="164"/>
      <c r="W38" s="165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14.4" customHeight="1" x14ac:dyDescent="0.3">
      <c r="B39" s="247"/>
      <c r="C39" s="250"/>
      <c r="D39" s="184"/>
      <c r="E39" s="186"/>
      <c r="F39" s="188"/>
      <c r="G39" s="181"/>
      <c r="H39" s="217"/>
      <c r="I39" s="218"/>
      <c r="J39" s="218"/>
      <c r="K39" s="218"/>
      <c r="L39" s="218"/>
      <c r="M39" s="218"/>
      <c r="N39" s="218"/>
      <c r="O39" s="218"/>
      <c r="P39" s="219"/>
      <c r="Q39" s="163"/>
      <c r="R39" s="164"/>
      <c r="S39" s="164"/>
      <c r="T39" s="164"/>
      <c r="U39" s="164"/>
      <c r="V39" s="164"/>
      <c r="W39" s="165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f>GenelBilgiler!T8</f>
        <v>6</v>
      </c>
      <c r="G40" s="181"/>
      <c r="H40" s="172" t="s">
        <v>108</v>
      </c>
      <c r="I40" s="173"/>
      <c r="J40" s="173"/>
      <c r="K40" s="173"/>
      <c r="L40" s="173"/>
      <c r="M40" s="173"/>
      <c r="N40" s="173"/>
      <c r="O40" s="173"/>
      <c r="P40" s="174"/>
      <c r="Q40" s="163"/>
      <c r="R40" s="164"/>
      <c r="S40" s="164"/>
      <c r="T40" s="164"/>
      <c r="U40" s="164"/>
      <c r="V40" s="164"/>
      <c r="W40" s="165"/>
      <c r="X40" s="222"/>
      <c r="Y40" s="220"/>
      <c r="Z40" s="220"/>
      <c r="AA40" s="220"/>
      <c r="AB40" s="220"/>
      <c r="AC40" s="220"/>
      <c r="AD40" s="221"/>
      <c r="AE40" s="211" t="s">
        <v>167</v>
      </c>
      <c r="AF40" s="212"/>
      <c r="AG40" s="212"/>
      <c r="AH40" s="212"/>
      <c r="AI40" s="212"/>
      <c r="AJ40" s="212"/>
      <c r="AK40" s="213"/>
      <c r="AL40" s="260" t="s">
        <v>249</v>
      </c>
      <c r="AM40" s="148"/>
      <c r="AN40" s="149"/>
      <c r="AO40" s="149"/>
      <c r="AP40" s="149"/>
      <c r="AQ40" s="150"/>
    </row>
    <row r="41" spans="2:43" ht="14.4" customHeight="1" x14ac:dyDescent="0.3">
      <c r="B41" s="247"/>
      <c r="C41" s="250"/>
      <c r="D41" s="184"/>
      <c r="E41" s="186"/>
      <c r="F41" s="188"/>
      <c r="G41" s="181"/>
      <c r="H41" s="217"/>
      <c r="I41" s="218"/>
      <c r="J41" s="218"/>
      <c r="K41" s="218"/>
      <c r="L41" s="218"/>
      <c r="M41" s="218"/>
      <c r="N41" s="218"/>
      <c r="O41" s="218"/>
      <c r="P41" s="219"/>
      <c r="Q41" s="169"/>
      <c r="R41" s="170"/>
      <c r="S41" s="170"/>
      <c r="T41" s="170"/>
      <c r="U41" s="170"/>
      <c r="V41" s="170"/>
      <c r="W41" s="171"/>
      <c r="X41" s="222"/>
      <c r="Y41" s="220"/>
      <c r="Z41" s="220"/>
      <c r="AA41" s="220"/>
      <c r="AB41" s="220"/>
      <c r="AC41" s="220"/>
      <c r="AD41" s="221"/>
      <c r="AE41" s="211"/>
      <c r="AF41" s="212"/>
      <c r="AG41" s="212"/>
      <c r="AH41" s="212"/>
      <c r="AI41" s="212"/>
      <c r="AJ41" s="212"/>
      <c r="AK41" s="213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f>GenelBilgiler!T8</f>
        <v>6</v>
      </c>
      <c r="G42" s="181"/>
      <c r="H42" s="172" t="s">
        <v>109</v>
      </c>
      <c r="I42" s="173"/>
      <c r="J42" s="173"/>
      <c r="K42" s="173"/>
      <c r="L42" s="173"/>
      <c r="M42" s="173"/>
      <c r="N42" s="173"/>
      <c r="O42" s="173"/>
      <c r="P42" s="174"/>
      <c r="Q42" s="196" t="s">
        <v>38</v>
      </c>
      <c r="R42" s="197"/>
      <c r="S42" s="197"/>
      <c r="T42" s="197"/>
      <c r="U42" s="197"/>
      <c r="V42" s="197"/>
      <c r="W42" s="198"/>
      <c r="X42" s="222"/>
      <c r="Y42" s="220"/>
      <c r="Z42" s="220"/>
      <c r="AA42" s="220"/>
      <c r="AB42" s="220"/>
      <c r="AC42" s="220"/>
      <c r="AD42" s="221"/>
      <c r="AE42" s="222"/>
      <c r="AF42" s="220"/>
      <c r="AG42" s="220"/>
      <c r="AH42" s="220"/>
      <c r="AI42" s="220"/>
      <c r="AJ42" s="220"/>
      <c r="AK42" s="221"/>
      <c r="AL42" s="205" t="s">
        <v>250</v>
      </c>
      <c r="AM42" s="148"/>
      <c r="AN42" s="149"/>
      <c r="AO42" s="149"/>
      <c r="AP42" s="149"/>
      <c r="AQ42" s="150"/>
    </row>
    <row r="43" spans="2:43" ht="14.4" customHeight="1" x14ac:dyDescent="0.3">
      <c r="B43" s="247"/>
      <c r="C43" s="250"/>
      <c r="D43" s="184"/>
      <c r="E43" s="186"/>
      <c r="F43" s="188"/>
      <c r="G43" s="181"/>
      <c r="H43" s="217"/>
      <c r="I43" s="218"/>
      <c r="J43" s="218"/>
      <c r="K43" s="218"/>
      <c r="L43" s="218"/>
      <c r="M43" s="218"/>
      <c r="N43" s="218"/>
      <c r="O43" s="218"/>
      <c r="P43" s="219"/>
      <c r="Q43" s="163"/>
      <c r="R43" s="164"/>
      <c r="S43" s="164"/>
      <c r="T43" s="164"/>
      <c r="U43" s="164"/>
      <c r="V43" s="164"/>
      <c r="W43" s="165"/>
      <c r="X43" s="222"/>
      <c r="Y43" s="220"/>
      <c r="Z43" s="220"/>
      <c r="AA43" s="220"/>
      <c r="AB43" s="220"/>
      <c r="AC43" s="220"/>
      <c r="AD43" s="221"/>
      <c r="AE43" s="222"/>
      <c r="AF43" s="220"/>
      <c r="AG43" s="220"/>
      <c r="AH43" s="220"/>
      <c r="AI43" s="220"/>
      <c r="AJ43" s="220"/>
      <c r="AK43" s="221"/>
      <c r="AL43" s="205"/>
      <c r="AM43" s="148"/>
      <c r="AN43" s="149"/>
      <c r="AO43" s="149"/>
      <c r="AP43" s="149"/>
      <c r="AQ43" s="150"/>
    </row>
    <row r="44" spans="2:43" ht="14.4" customHeight="1" x14ac:dyDescent="0.3">
      <c r="B44" s="247"/>
      <c r="C44" s="250"/>
      <c r="D44" s="184">
        <v>5</v>
      </c>
      <c r="E44" s="186" t="s">
        <v>412</v>
      </c>
      <c r="F44" s="188">
        <f>GenelBilgiler!T8</f>
        <v>6</v>
      </c>
      <c r="G44" s="181"/>
      <c r="H44" s="172" t="s">
        <v>110</v>
      </c>
      <c r="I44" s="173"/>
      <c r="J44" s="173"/>
      <c r="K44" s="173"/>
      <c r="L44" s="173"/>
      <c r="M44" s="173"/>
      <c r="N44" s="173"/>
      <c r="O44" s="173"/>
      <c r="P44" s="174"/>
      <c r="Q44" s="163"/>
      <c r="R44" s="164"/>
      <c r="S44" s="164"/>
      <c r="T44" s="164"/>
      <c r="U44" s="164"/>
      <c r="V44" s="164"/>
      <c r="W44" s="165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15" customHeight="1" thickBot="1" x14ac:dyDescent="0.35">
      <c r="B45" s="248"/>
      <c r="C45" s="251"/>
      <c r="D45" s="185"/>
      <c r="E45" s="187"/>
      <c r="F45" s="189"/>
      <c r="G45" s="179"/>
      <c r="H45" s="208"/>
      <c r="I45" s="209"/>
      <c r="J45" s="209"/>
      <c r="K45" s="209"/>
      <c r="L45" s="209"/>
      <c r="M45" s="209"/>
      <c r="N45" s="209"/>
      <c r="O45" s="209"/>
      <c r="P45" s="210"/>
      <c r="Q45" s="166"/>
      <c r="R45" s="167"/>
      <c r="S45" s="167"/>
      <c r="T45" s="167"/>
      <c r="U45" s="167"/>
      <c r="V45" s="167"/>
      <c r="W45" s="168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18.600000000000001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f>GenelBilgiler!T8</f>
        <v>6</v>
      </c>
      <c r="G47" s="180" t="s">
        <v>35</v>
      </c>
      <c r="H47" s="227" t="s">
        <v>434</v>
      </c>
      <c r="I47" s="228"/>
      <c r="J47" s="228"/>
      <c r="K47" s="228"/>
      <c r="L47" s="228"/>
      <c r="M47" s="228"/>
      <c r="N47" s="228"/>
      <c r="O47" s="228"/>
      <c r="P47" s="229"/>
      <c r="Q47" s="160" t="s">
        <v>38</v>
      </c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22.8" customHeight="1" x14ac:dyDescent="0.3">
      <c r="B48" s="247"/>
      <c r="C48" s="250"/>
      <c r="D48" s="184"/>
      <c r="E48" s="186"/>
      <c r="F48" s="188"/>
      <c r="G48" s="181"/>
      <c r="H48" s="217"/>
      <c r="I48" s="218"/>
      <c r="J48" s="218"/>
      <c r="K48" s="218"/>
      <c r="L48" s="218"/>
      <c r="M48" s="218"/>
      <c r="N48" s="218"/>
      <c r="O48" s="218"/>
      <c r="P48" s="219"/>
      <c r="Q48" s="169"/>
      <c r="R48" s="170"/>
      <c r="S48" s="170"/>
      <c r="T48" s="170"/>
      <c r="U48" s="170"/>
      <c r="V48" s="170"/>
      <c r="W48" s="171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14.4" customHeight="1" x14ac:dyDescent="0.3">
      <c r="B49" s="247"/>
      <c r="C49" s="250"/>
      <c r="D49" s="184">
        <v>2</v>
      </c>
      <c r="E49" s="186" t="s">
        <v>413</v>
      </c>
      <c r="F49" s="188">
        <f>GenelBilgiler!T8</f>
        <v>6</v>
      </c>
      <c r="G49" s="181"/>
      <c r="H49" s="172" t="s">
        <v>435</v>
      </c>
      <c r="I49" s="173"/>
      <c r="J49" s="173"/>
      <c r="K49" s="173"/>
      <c r="L49" s="173"/>
      <c r="M49" s="173"/>
      <c r="N49" s="173"/>
      <c r="O49" s="173"/>
      <c r="P49" s="174"/>
      <c r="Q49" s="196" t="s">
        <v>48</v>
      </c>
      <c r="R49" s="197"/>
      <c r="S49" s="197"/>
      <c r="T49" s="197"/>
      <c r="U49" s="197"/>
      <c r="V49" s="197"/>
      <c r="W49" s="198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33.6" customHeight="1" x14ac:dyDescent="0.3">
      <c r="B50" s="247"/>
      <c r="C50" s="250"/>
      <c r="D50" s="184"/>
      <c r="E50" s="186"/>
      <c r="F50" s="188"/>
      <c r="G50" s="181"/>
      <c r="H50" s="217"/>
      <c r="I50" s="218"/>
      <c r="J50" s="218"/>
      <c r="K50" s="218"/>
      <c r="L50" s="218"/>
      <c r="M50" s="218"/>
      <c r="N50" s="218"/>
      <c r="O50" s="218"/>
      <c r="P50" s="219"/>
      <c r="Q50" s="163"/>
      <c r="R50" s="164"/>
      <c r="S50" s="164"/>
      <c r="T50" s="164"/>
      <c r="U50" s="164"/>
      <c r="V50" s="164"/>
      <c r="W50" s="165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22.8" customHeight="1" x14ac:dyDescent="0.3">
      <c r="B51" s="247"/>
      <c r="C51" s="250"/>
      <c r="D51" s="184">
        <v>3</v>
      </c>
      <c r="E51" s="186" t="s">
        <v>42</v>
      </c>
      <c r="F51" s="188">
        <f>GenelBilgiler!T8</f>
        <v>6</v>
      </c>
      <c r="G51" s="181"/>
      <c r="H51" s="172" t="s">
        <v>435</v>
      </c>
      <c r="I51" s="173"/>
      <c r="J51" s="173"/>
      <c r="K51" s="173"/>
      <c r="L51" s="173"/>
      <c r="M51" s="173"/>
      <c r="N51" s="173"/>
      <c r="O51" s="173"/>
      <c r="P51" s="174"/>
      <c r="Q51" s="163"/>
      <c r="R51" s="164"/>
      <c r="S51" s="164"/>
      <c r="T51" s="164"/>
      <c r="U51" s="164"/>
      <c r="V51" s="164"/>
      <c r="W51" s="165"/>
      <c r="X51" s="222"/>
      <c r="Y51" s="220"/>
      <c r="Z51" s="220"/>
      <c r="AA51" s="220"/>
      <c r="AB51" s="220"/>
      <c r="AC51" s="220"/>
      <c r="AD51" s="221"/>
      <c r="AE51" s="222"/>
      <c r="AF51" s="220"/>
      <c r="AG51" s="220"/>
      <c r="AH51" s="220"/>
      <c r="AI51" s="220"/>
      <c r="AJ51" s="220"/>
      <c r="AK51" s="221"/>
      <c r="AL51" s="205" t="s">
        <v>254</v>
      </c>
      <c r="AM51" s="190" t="s">
        <v>166</v>
      </c>
      <c r="AN51" s="191"/>
      <c r="AO51" s="191"/>
      <c r="AP51" s="191"/>
      <c r="AQ51" s="192"/>
    </row>
    <row r="52" spans="2:43" ht="15" customHeight="1" thickBot="1" x14ac:dyDescent="0.35">
      <c r="B52" s="248"/>
      <c r="C52" s="251"/>
      <c r="D52" s="185"/>
      <c r="E52" s="187"/>
      <c r="F52" s="189"/>
      <c r="G52" s="179"/>
      <c r="H52" s="208"/>
      <c r="I52" s="209"/>
      <c r="J52" s="209"/>
      <c r="K52" s="209"/>
      <c r="L52" s="209"/>
      <c r="M52" s="209"/>
      <c r="N52" s="209"/>
      <c r="O52" s="209"/>
      <c r="P52" s="210"/>
      <c r="Q52" s="166"/>
      <c r="R52" s="167"/>
      <c r="S52" s="167"/>
      <c r="T52" s="167"/>
      <c r="U52" s="167"/>
      <c r="V52" s="167"/>
      <c r="W52" s="168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193"/>
      <c r="AN52" s="194"/>
      <c r="AO52" s="194"/>
      <c r="AP52" s="194"/>
      <c r="AQ52" s="195"/>
    </row>
    <row r="53" spans="2:43" ht="32.4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15" thickBot="1" x14ac:dyDescent="0.35"/>
    <row r="55" spans="2:43" ht="26.4" customHeight="1" x14ac:dyDescent="0.3">
      <c r="B55" s="246" t="s">
        <v>12</v>
      </c>
      <c r="C55" s="249"/>
      <c r="D55" s="257">
        <v>2</v>
      </c>
      <c r="E55" s="258" t="s">
        <v>415</v>
      </c>
      <c r="F55" s="259">
        <f>GenelBilgiler!T8</f>
        <v>6</v>
      </c>
      <c r="G55" s="180" t="s">
        <v>429</v>
      </c>
      <c r="H55" s="227" t="s">
        <v>436</v>
      </c>
      <c r="I55" s="228"/>
      <c r="J55" s="228"/>
      <c r="K55" s="228"/>
      <c r="L55" s="228"/>
      <c r="M55" s="228"/>
      <c r="N55" s="228"/>
      <c r="O55" s="228"/>
      <c r="P55" s="229"/>
      <c r="Q55" s="160" t="s">
        <v>48</v>
      </c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37.200000000000003" customHeight="1" x14ac:dyDescent="0.3">
      <c r="B56" s="247"/>
      <c r="C56" s="250"/>
      <c r="D56" s="184"/>
      <c r="E56" s="186"/>
      <c r="F56" s="188"/>
      <c r="G56" s="181"/>
      <c r="H56" s="217"/>
      <c r="I56" s="218"/>
      <c r="J56" s="218"/>
      <c r="K56" s="218"/>
      <c r="L56" s="218"/>
      <c r="M56" s="218"/>
      <c r="N56" s="218"/>
      <c r="O56" s="218"/>
      <c r="P56" s="219"/>
      <c r="Q56" s="163"/>
      <c r="R56" s="164"/>
      <c r="S56" s="164"/>
      <c r="T56" s="164"/>
      <c r="U56" s="164"/>
      <c r="V56" s="164"/>
      <c r="W56" s="165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35.4" customHeight="1" x14ac:dyDescent="0.3">
      <c r="B57" s="247"/>
      <c r="C57" s="250"/>
      <c r="D57" s="184">
        <v>3</v>
      </c>
      <c r="E57" s="186" t="s">
        <v>320</v>
      </c>
      <c r="F57" s="188">
        <f>GenelBilgiler!T8</f>
        <v>6</v>
      </c>
      <c r="G57" s="181"/>
      <c r="H57" s="172" t="s">
        <v>111</v>
      </c>
      <c r="I57" s="173"/>
      <c r="J57" s="173"/>
      <c r="K57" s="173"/>
      <c r="L57" s="173"/>
      <c r="M57" s="173"/>
      <c r="N57" s="173"/>
      <c r="O57" s="173"/>
      <c r="P57" s="174"/>
      <c r="Q57" s="163"/>
      <c r="R57" s="164"/>
      <c r="S57" s="164"/>
      <c r="T57" s="164"/>
      <c r="U57" s="164"/>
      <c r="V57" s="164"/>
      <c r="W57" s="165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27.6" customHeight="1" x14ac:dyDescent="0.3">
      <c r="B58" s="247"/>
      <c r="C58" s="250"/>
      <c r="D58" s="184"/>
      <c r="E58" s="186"/>
      <c r="F58" s="188"/>
      <c r="G58" s="181"/>
      <c r="H58" s="217"/>
      <c r="I58" s="218"/>
      <c r="J58" s="218"/>
      <c r="K58" s="218"/>
      <c r="L58" s="218"/>
      <c r="M58" s="218"/>
      <c r="N58" s="218"/>
      <c r="O58" s="218"/>
      <c r="P58" s="219"/>
      <c r="Q58" s="163"/>
      <c r="R58" s="164"/>
      <c r="S58" s="164"/>
      <c r="T58" s="164"/>
      <c r="U58" s="164"/>
      <c r="V58" s="164"/>
      <c r="W58" s="165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30" customHeight="1" x14ac:dyDescent="0.3">
      <c r="B59" s="247"/>
      <c r="C59" s="250"/>
      <c r="D59" s="184">
        <v>4</v>
      </c>
      <c r="E59" s="186" t="s">
        <v>54</v>
      </c>
      <c r="F59" s="188">
        <f>GenelBilgiler!T8</f>
        <v>6</v>
      </c>
      <c r="G59" s="181"/>
      <c r="H59" s="172" t="s">
        <v>436</v>
      </c>
      <c r="I59" s="173"/>
      <c r="J59" s="173"/>
      <c r="K59" s="173"/>
      <c r="L59" s="173"/>
      <c r="M59" s="173"/>
      <c r="N59" s="173"/>
      <c r="O59" s="173"/>
      <c r="P59" s="174"/>
      <c r="Q59" s="163"/>
      <c r="R59" s="164"/>
      <c r="S59" s="164"/>
      <c r="T59" s="164"/>
      <c r="U59" s="164"/>
      <c r="V59" s="164"/>
      <c r="W59" s="165"/>
      <c r="X59" s="222"/>
      <c r="Y59" s="220"/>
      <c r="Z59" s="220"/>
      <c r="AA59" s="220"/>
      <c r="AB59" s="220"/>
      <c r="AC59" s="220"/>
      <c r="AD59" s="221"/>
      <c r="AE59" s="211" t="s">
        <v>169</v>
      </c>
      <c r="AF59" s="212"/>
      <c r="AG59" s="212"/>
      <c r="AH59" s="212"/>
      <c r="AI59" s="212"/>
      <c r="AJ59" s="212"/>
      <c r="AK59" s="213"/>
      <c r="AL59" s="205" t="s">
        <v>257</v>
      </c>
      <c r="AM59" s="190" t="s">
        <v>163</v>
      </c>
      <c r="AN59" s="191"/>
      <c r="AO59" s="191"/>
      <c r="AP59" s="191"/>
      <c r="AQ59" s="192"/>
    </row>
    <row r="60" spans="2:43" ht="27.6" customHeight="1" thickBot="1" x14ac:dyDescent="0.35">
      <c r="B60" s="248"/>
      <c r="C60" s="251"/>
      <c r="D60" s="185"/>
      <c r="E60" s="187"/>
      <c r="F60" s="189"/>
      <c r="G60" s="179"/>
      <c r="H60" s="208"/>
      <c r="I60" s="209"/>
      <c r="J60" s="209"/>
      <c r="K60" s="209"/>
      <c r="L60" s="209"/>
      <c r="M60" s="209"/>
      <c r="N60" s="209"/>
      <c r="O60" s="209"/>
      <c r="P60" s="210"/>
      <c r="Q60" s="166"/>
      <c r="R60" s="167"/>
      <c r="S60" s="167"/>
      <c r="T60" s="167"/>
      <c r="U60" s="167"/>
      <c r="V60" s="167"/>
      <c r="W60" s="168"/>
      <c r="X60" s="252"/>
      <c r="Y60" s="253"/>
      <c r="Z60" s="253"/>
      <c r="AA60" s="253"/>
      <c r="AB60" s="253"/>
      <c r="AC60" s="253"/>
      <c r="AD60" s="254"/>
      <c r="AE60" s="214"/>
      <c r="AF60" s="215"/>
      <c r="AG60" s="215"/>
      <c r="AH60" s="215"/>
      <c r="AI60" s="215"/>
      <c r="AJ60" s="215"/>
      <c r="AK60" s="216"/>
      <c r="AL60" s="207"/>
      <c r="AM60" s="193"/>
      <c r="AN60" s="194"/>
      <c r="AO60" s="194"/>
      <c r="AP60" s="194"/>
      <c r="AQ60" s="195"/>
    </row>
    <row r="61" spans="2:43" ht="33.6" customHeight="1" thickBot="1" x14ac:dyDescent="0.35"/>
    <row r="62" spans="2:43" ht="31.2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f>GenelBilgiler!T8</f>
        <v>6</v>
      </c>
      <c r="G62" s="182" t="s">
        <v>429</v>
      </c>
      <c r="H62" s="227" t="s">
        <v>111</v>
      </c>
      <c r="I62" s="228"/>
      <c r="J62" s="228"/>
      <c r="K62" s="228"/>
      <c r="L62" s="228"/>
      <c r="M62" s="228"/>
      <c r="N62" s="228"/>
      <c r="O62" s="228"/>
      <c r="P62" s="229"/>
      <c r="Q62" s="160" t="s">
        <v>48</v>
      </c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27" customHeight="1" x14ac:dyDescent="0.3">
      <c r="B63" s="247"/>
      <c r="C63" s="250"/>
      <c r="D63" s="184"/>
      <c r="E63" s="186"/>
      <c r="F63" s="188"/>
      <c r="G63" s="183"/>
      <c r="H63" s="217"/>
      <c r="I63" s="218"/>
      <c r="J63" s="218"/>
      <c r="K63" s="218"/>
      <c r="L63" s="218"/>
      <c r="M63" s="218"/>
      <c r="N63" s="218"/>
      <c r="O63" s="218"/>
      <c r="P63" s="219"/>
      <c r="Q63" s="169"/>
      <c r="R63" s="170"/>
      <c r="S63" s="170"/>
      <c r="T63" s="170"/>
      <c r="U63" s="170"/>
      <c r="V63" s="170"/>
      <c r="W63" s="171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36" customHeight="1" x14ac:dyDescent="0.3">
      <c r="B64" s="247"/>
      <c r="C64" s="250"/>
      <c r="D64" s="184">
        <v>2</v>
      </c>
      <c r="E64" s="186" t="s">
        <v>318</v>
      </c>
      <c r="F64" s="188">
        <f>GenelBilgiler!T8</f>
        <v>6</v>
      </c>
      <c r="G64" s="178" t="s">
        <v>28</v>
      </c>
      <c r="H64" s="172" t="s">
        <v>457</v>
      </c>
      <c r="I64" s="173"/>
      <c r="J64" s="173"/>
      <c r="K64" s="173"/>
      <c r="L64" s="173"/>
      <c r="M64" s="173"/>
      <c r="N64" s="173"/>
      <c r="O64" s="173"/>
      <c r="P64" s="174"/>
      <c r="Q64" s="196" t="s">
        <v>325</v>
      </c>
      <c r="R64" s="197"/>
      <c r="S64" s="197"/>
      <c r="T64" s="197"/>
      <c r="U64" s="197"/>
      <c r="V64" s="197"/>
      <c r="W64" s="198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29.4" customHeight="1" x14ac:dyDescent="0.3">
      <c r="B65" s="247"/>
      <c r="C65" s="250"/>
      <c r="D65" s="184"/>
      <c r="E65" s="186"/>
      <c r="F65" s="188"/>
      <c r="G65" s="181"/>
      <c r="H65" s="217"/>
      <c r="I65" s="218"/>
      <c r="J65" s="218"/>
      <c r="K65" s="218"/>
      <c r="L65" s="218"/>
      <c r="M65" s="218"/>
      <c r="N65" s="218"/>
      <c r="O65" s="218"/>
      <c r="P65" s="219"/>
      <c r="Q65" s="163"/>
      <c r="R65" s="164"/>
      <c r="S65" s="164"/>
      <c r="T65" s="164"/>
      <c r="U65" s="164"/>
      <c r="V65" s="164"/>
      <c r="W65" s="165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58.8" customHeight="1" x14ac:dyDescent="0.3">
      <c r="B66" s="247"/>
      <c r="C66" s="250"/>
      <c r="D66" s="184">
        <v>3</v>
      </c>
      <c r="E66" s="186" t="s">
        <v>5</v>
      </c>
      <c r="F66" s="97">
        <f>GenelBilgiler!T8 - 2</f>
        <v>4</v>
      </c>
      <c r="G66" s="181"/>
      <c r="H66" s="172" t="s">
        <v>458</v>
      </c>
      <c r="I66" s="173"/>
      <c r="J66" s="173"/>
      <c r="K66" s="173"/>
      <c r="L66" s="173"/>
      <c r="M66" s="173"/>
      <c r="N66" s="173"/>
      <c r="O66" s="173"/>
      <c r="P66" s="174"/>
      <c r="Q66" s="163"/>
      <c r="R66" s="164"/>
      <c r="S66" s="164"/>
      <c r="T66" s="164"/>
      <c r="U66" s="164"/>
      <c r="V66" s="164"/>
      <c r="W66" s="165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51" t="s">
        <v>447</v>
      </c>
      <c r="AN66" s="152"/>
      <c r="AO66" s="152"/>
      <c r="AP66" s="152"/>
      <c r="AQ66" s="153"/>
    </row>
    <row r="67" spans="2:43" ht="33" customHeight="1" x14ac:dyDescent="0.3">
      <c r="B67" s="247"/>
      <c r="C67" s="250"/>
      <c r="D67" s="184"/>
      <c r="E67" s="186"/>
      <c r="F67" s="97">
        <v>2</v>
      </c>
      <c r="G67" s="181"/>
      <c r="H67" s="175" t="s">
        <v>113</v>
      </c>
      <c r="I67" s="176"/>
      <c r="J67" s="176"/>
      <c r="K67" s="176"/>
      <c r="L67" s="176"/>
      <c r="M67" s="176"/>
      <c r="N67" s="176"/>
      <c r="O67" s="176"/>
      <c r="P67" s="177"/>
      <c r="Q67" s="196" t="s">
        <v>39</v>
      </c>
      <c r="R67" s="197"/>
      <c r="S67" s="197"/>
      <c r="T67" s="197"/>
      <c r="U67" s="197"/>
      <c r="V67" s="197"/>
      <c r="W67" s="198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51"/>
      <c r="AN67" s="152"/>
      <c r="AO67" s="152"/>
      <c r="AP67" s="152"/>
      <c r="AQ67" s="153"/>
    </row>
    <row r="68" spans="2:43" ht="14.4" customHeight="1" x14ac:dyDescent="0.3">
      <c r="B68" s="247"/>
      <c r="C68" s="250"/>
      <c r="D68" s="184">
        <v>4</v>
      </c>
      <c r="E68" s="186" t="s">
        <v>417</v>
      </c>
      <c r="F68" s="188">
        <f>GenelBilgiler!T8</f>
        <v>6</v>
      </c>
      <c r="G68" s="181"/>
      <c r="H68" s="172" t="s">
        <v>114</v>
      </c>
      <c r="I68" s="173"/>
      <c r="J68" s="173"/>
      <c r="K68" s="173"/>
      <c r="L68" s="173"/>
      <c r="M68" s="173"/>
      <c r="N68" s="173"/>
      <c r="O68" s="173"/>
      <c r="P68" s="174"/>
      <c r="Q68" s="163"/>
      <c r="R68" s="164"/>
      <c r="S68" s="164"/>
      <c r="T68" s="164"/>
      <c r="U68" s="164"/>
      <c r="V68" s="164"/>
      <c r="W68" s="165"/>
      <c r="X68" s="222"/>
      <c r="Y68" s="220"/>
      <c r="Z68" s="220"/>
      <c r="AA68" s="220"/>
      <c r="AB68" s="220"/>
      <c r="AC68" s="220"/>
      <c r="AD68" s="221"/>
      <c r="AE68" s="211" t="s">
        <v>168</v>
      </c>
      <c r="AF68" s="220"/>
      <c r="AG68" s="220"/>
      <c r="AH68" s="220"/>
      <c r="AI68" s="220"/>
      <c r="AJ68" s="220"/>
      <c r="AK68" s="221"/>
      <c r="AL68" s="205" t="s">
        <v>261</v>
      </c>
      <c r="AM68" s="151"/>
      <c r="AN68" s="152"/>
      <c r="AO68" s="152"/>
      <c r="AP68" s="152"/>
      <c r="AQ68" s="153"/>
    </row>
    <row r="69" spans="2:43" ht="39.6" customHeight="1" x14ac:dyDescent="0.3">
      <c r="B69" s="247"/>
      <c r="C69" s="250"/>
      <c r="D69" s="184"/>
      <c r="E69" s="186"/>
      <c r="F69" s="188"/>
      <c r="G69" s="181"/>
      <c r="H69" s="217"/>
      <c r="I69" s="218"/>
      <c r="J69" s="218"/>
      <c r="K69" s="218"/>
      <c r="L69" s="218"/>
      <c r="M69" s="218"/>
      <c r="N69" s="218"/>
      <c r="O69" s="218"/>
      <c r="P69" s="219"/>
      <c r="Q69" s="163"/>
      <c r="R69" s="164"/>
      <c r="S69" s="164"/>
      <c r="T69" s="164"/>
      <c r="U69" s="164"/>
      <c r="V69" s="164"/>
      <c r="W69" s="165"/>
      <c r="X69" s="222"/>
      <c r="Y69" s="220"/>
      <c r="Z69" s="220"/>
      <c r="AA69" s="220"/>
      <c r="AB69" s="220"/>
      <c r="AC69" s="220"/>
      <c r="AD69" s="221"/>
      <c r="AE69" s="222"/>
      <c r="AF69" s="220"/>
      <c r="AG69" s="220"/>
      <c r="AH69" s="220"/>
      <c r="AI69" s="220"/>
      <c r="AJ69" s="220"/>
      <c r="AK69" s="221"/>
      <c r="AL69" s="205"/>
      <c r="AM69" s="151"/>
      <c r="AN69" s="152"/>
      <c r="AO69" s="152"/>
      <c r="AP69" s="152"/>
      <c r="AQ69" s="153"/>
    </row>
    <row r="70" spans="2:43" ht="14.4" customHeight="1" x14ac:dyDescent="0.3">
      <c r="B70" s="247"/>
      <c r="C70" s="250"/>
      <c r="D70" s="184">
        <v>5</v>
      </c>
      <c r="E70" s="186" t="s">
        <v>55</v>
      </c>
      <c r="F70" s="188">
        <f>GenelBilgiler!T8</f>
        <v>6</v>
      </c>
      <c r="G70" s="181"/>
      <c r="H70" s="172" t="s">
        <v>459</v>
      </c>
      <c r="I70" s="173"/>
      <c r="J70" s="173"/>
      <c r="K70" s="173"/>
      <c r="L70" s="173"/>
      <c r="M70" s="173"/>
      <c r="N70" s="173"/>
      <c r="O70" s="173"/>
      <c r="P70" s="174"/>
      <c r="Q70" s="163"/>
      <c r="R70" s="164"/>
      <c r="S70" s="164"/>
      <c r="T70" s="164"/>
      <c r="U70" s="164"/>
      <c r="V70" s="164"/>
      <c r="W70" s="165"/>
      <c r="X70" s="222"/>
      <c r="Y70" s="220"/>
      <c r="Z70" s="220"/>
      <c r="AA70" s="220"/>
      <c r="AB70" s="220"/>
      <c r="AC70" s="220"/>
      <c r="AD70" s="221"/>
      <c r="AE70" s="211" t="s">
        <v>172</v>
      </c>
      <c r="AF70" s="212"/>
      <c r="AG70" s="212"/>
      <c r="AH70" s="212"/>
      <c r="AI70" s="212"/>
      <c r="AJ70" s="212"/>
      <c r="AK70" s="213"/>
      <c r="AL70" s="205" t="s">
        <v>262</v>
      </c>
      <c r="AM70" s="190" t="s">
        <v>446</v>
      </c>
      <c r="AN70" s="191"/>
      <c r="AO70" s="191"/>
      <c r="AP70" s="191"/>
      <c r="AQ70" s="192"/>
    </row>
    <row r="71" spans="2:43" ht="49.2" customHeight="1" thickBot="1" x14ac:dyDescent="0.35">
      <c r="B71" s="248"/>
      <c r="C71" s="251"/>
      <c r="D71" s="185"/>
      <c r="E71" s="187"/>
      <c r="F71" s="189"/>
      <c r="G71" s="179"/>
      <c r="H71" s="208"/>
      <c r="I71" s="209"/>
      <c r="J71" s="209"/>
      <c r="K71" s="209"/>
      <c r="L71" s="209"/>
      <c r="M71" s="209"/>
      <c r="N71" s="209"/>
      <c r="O71" s="209"/>
      <c r="P71" s="210"/>
      <c r="Q71" s="166"/>
      <c r="R71" s="167"/>
      <c r="S71" s="167"/>
      <c r="T71" s="167"/>
      <c r="U71" s="167"/>
      <c r="V71" s="167"/>
      <c r="W71" s="168"/>
      <c r="X71" s="252"/>
      <c r="Y71" s="253"/>
      <c r="Z71" s="253"/>
      <c r="AA71" s="253"/>
      <c r="AB71" s="253"/>
      <c r="AC71" s="253"/>
      <c r="AD71" s="254"/>
      <c r="AE71" s="214"/>
      <c r="AF71" s="215"/>
      <c r="AG71" s="215"/>
      <c r="AH71" s="215"/>
      <c r="AI71" s="215"/>
      <c r="AJ71" s="215"/>
      <c r="AK71" s="216"/>
      <c r="AL71" s="207"/>
      <c r="AM71" s="193"/>
      <c r="AN71" s="194"/>
      <c r="AO71" s="194"/>
      <c r="AP71" s="194"/>
      <c r="AQ71" s="195"/>
    </row>
    <row r="72" spans="2:43" ht="29.4" customHeight="1" x14ac:dyDescent="0.3">
      <c r="B72" s="62"/>
      <c r="C72" s="63"/>
      <c r="D72" s="76"/>
      <c r="E72" s="76"/>
      <c r="F72" s="35"/>
      <c r="G72" s="64"/>
      <c r="H72" s="70"/>
      <c r="I72" s="70"/>
      <c r="J72" s="70"/>
      <c r="K72" s="70"/>
      <c r="L72" s="70"/>
      <c r="M72" s="70"/>
      <c r="N72" s="70"/>
      <c r="O72" s="70"/>
      <c r="P72" s="70"/>
      <c r="Q72" s="75"/>
      <c r="R72" s="75"/>
      <c r="S72" s="75"/>
      <c r="T72" s="75"/>
      <c r="U72" s="75"/>
      <c r="V72" s="75"/>
      <c r="W72" s="75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72"/>
      <c r="AN72" s="72"/>
      <c r="AO72" s="72"/>
      <c r="AP72" s="72"/>
      <c r="AQ72" s="72"/>
    </row>
    <row r="73" spans="2:43" ht="9" customHeight="1" thickBot="1" x14ac:dyDescent="0.35"/>
    <row r="74" spans="2:43" ht="34.200000000000003" customHeight="1" x14ac:dyDescent="0.3">
      <c r="B74" s="246" t="s">
        <v>8</v>
      </c>
      <c r="C74" s="249"/>
      <c r="D74" s="257">
        <v>1</v>
      </c>
      <c r="E74" s="258" t="s">
        <v>30</v>
      </c>
      <c r="F74" s="259">
        <f>GenelBilgiler!T8</f>
        <v>6</v>
      </c>
      <c r="G74" s="180" t="s">
        <v>28</v>
      </c>
      <c r="H74" s="227" t="s">
        <v>460</v>
      </c>
      <c r="I74" s="228"/>
      <c r="J74" s="228"/>
      <c r="K74" s="228"/>
      <c r="L74" s="228"/>
      <c r="M74" s="228"/>
      <c r="N74" s="228"/>
      <c r="O74" s="228"/>
      <c r="P74" s="229"/>
      <c r="Q74" s="160" t="s">
        <v>39</v>
      </c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437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62.4" customHeight="1" x14ac:dyDescent="0.3">
      <c r="B75" s="247"/>
      <c r="C75" s="250"/>
      <c r="D75" s="268"/>
      <c r="E75" s="269"/>
      <c r="F75" s="270"/>
      <c r="G75" s="206"/>
      <c r="H75" s="217"/>
      <c r="I75" s="218"/>
      <c r="J75" s="218"/>
      <c r="K75" s="218"/>
      <c r="L75" s="218"/>
      <c r="M75" s="218"/>
      <c r="N75" s="218"/>
      <c r="O75" s="218"/>
      <c r="P75" s="219"/>
      <c r="Q75" s="169"/>
      <c r="R75" s="170"/>
      <c r="S75" s="170"/>
      <c r="T75" s="170"/>
      <c r="U75" s="170"/>
      <c r="V75" s="170"/>
      <c r="W75" s="171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8"/>
      <c r="AN76" s="158"/>
      <c r="AO76" s="158"/>
      <c r="AP76" s="158"/>
      <c r="AQ76" s="159"/>
    </row>
    <row r="77" spans="2:43" ht="14.4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8"/>
      <c r="AN77" s="158"/>
      <c r="AO77" s="158"/>
      <c r="AP77" s="158"/>
      <c r="AQ77" s="159"/>
    </row>
    <row r="78" spans="2:43" ht="24.6" customHeight="1" x14ac:dyDescent="0.3">
      <c r="B78" s="247"/>
      <c r="C78" s="250"/>
      <c r="D78" s="274">
        <v>3</v>
      </c>
      <c r="E78" s="275" t="s">
        <v>31</v>
      </c>
      <c r="F78" s="276">
        <f>GenelBilgiler!T8</f>
        <v>6</v>
      </c>
      <c r="G78" s="178" t="s">
        <v>28</v>
      </c>
      <c r="H78" s="172" t="s">
        <v>193</v>
      </c>
      <c r="I78" s="173"/>
      <c r="J78" s="173"/>
      <c r="K78" s="173"/>
      <c r="L78" s="173"/>
      <c r="M78" s="173"/>
      <c r="N78" s="173"/>
      <c r="O78" s="173"/>
      <c r="P78" s="174"/>
      <c r="Q78" s="196" t="s">
        <v>444</v>
      </c>
      <c r="R78" s="197"/>
      <c r="S78" s="197"/>
      <c r="T78" s="197"/>
      <c r="U78" s="197"/>
      <c r="V78" s="197"/>
      <c r="W78" s="198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265"/>
      <c r="AN78" s="266"/>
      <c r="AO78" s="266"/>
      <c r="AP78" s="266"/>
      <c r="AQ78" s="267"/>
    </row>
    <row r="79" spans="2:43" ht="28.2" customHeight="1" x14ac:dyDescent="0.3">
      <c r="B79" s="247"/>
      <c r="C79" s="250"/>
      <c r="D79" s="184"/>
      <c r="E79" s="186"/>
      <c r="F79" s="188"/>
      <c r="G79" s="181"/>
      <c r="H79" s="217"/>
      <c r="I79" s="218"/>
      <c r="J79" s="218"/>
      <c r="K79" s="218"/>
      <c r="L79" s="218"/>
      <c r="M79" s="218"/>
      <c r="N79" s="218"/>
      <c r="O79" s="218"/>
      <c r="P79" s="219"/>
      <c r="Q79" s="163"/>
      <c r="R79" s="164"/>
      <c r="S79" s="164"/>
      <c r="T79" s="164"/>
      <c r="U79" s="164"/>
      <c r="V79" s="164"/>
      <c r="W79" s="165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48"/>
      <c r="AN79" s="149"/>
      <c r="AO79" s="149"/>
      <c r="AP79" s="149"/>
      <c r="AQ79" s="150"/>
    </row>
    <row r="80" spans="2:43" ht="28.8" customHeight="1" x14ac:dyDescent="0.3">
      <c r="B80" s="247"/>
      <c r="C80" s="250"/>
      <c r="D80" s="184">
        <v>4</v>
      </c>
      <c r="E80" s="186" t="s">
        <v>407</v>
      </c>
      <c r="F80" s="188">
        <f>GenelBilgiler!T8</f>
        <v>6</v>
      </c>
      <c r="G80" s="181"/>
      <c r="H80" s="172" t="s">
        <v>461</v>
      </c>
      <c r="I80" s="173"/>
      <c r="J80" s="173"/>
      <c r="K80" s="173"/>
      <c r="L80" s="173"/>
      <c r="M80" s="173"/>
      <c r="N80" s="173"/>
      <c r="O80" s="173"/>
      <c r="P80" s="174"/>
      <c r="Q80" s="163"/>
      <c r="R80" s="164"/>
      <c r="S80" s="164"/>
      <c r="T80" s="164"/>
      <c r="U80" s="164"/>
      <c r="V80" s="164"/>
      <c r="W80" s="165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 t="s">
        <v>21</v>
      </c>
      <c r="AN80" s="191"/>
      <c r="AO80" s="191"/>
      <c r="AP80" s="191"/>
      <c r="AQ80" s="192"/>
    </row>
    <row r="81" spans="2:43" ht="55.8" customHeight="1" thickBot="1" x14ac:dyDescent="0.35">
      <c r="B81" s="248"/>
      <c r="C81" s="251"/>
      <c r="D81" s="185"/>
      <c r="E81" s="187"/>
      <c r="F81" s="189"/>
      <c r="G81" s="179"/>
      <c r="H81" s="208"/>
      <c r="I81" s="209"/>
      <c r="J81" s="209"/>
      <c r="K81" s="209"/>
      <c r="L81" s="209"/>
      <c r="M81" s="209"/>
      <c r="N81" s="209"/>
      <c r="O81" s="209"/>
      <c r="P81" s="210"/>
      <c r="Q81" s="166"/>
      <c r="R81" s="167"/>
      <c r="S81" s="167"/>
      <c r="T81" s="167"/>
      <c r="U81" s="167"/>
      <c r="V81" s="167"/>
      <c r="W81" s="168"/>
      <c r="X81" s="252"/>
      <c r="Y81" s="253"/>
      <c r="Z81" s="253"/>
      <c r="AA81" s="253"/>
      <c r="AB81" s="253"/>
      <c r="AC81" s="253"/>
      <c r="AD81" s="254"/>
      <c r="AE81" s="252"/>
      <c r="AF81" s="253"/>
      <c r="AG81" s="253"/>
      <c r="AH81" s="253"/>
      <c r="AI81" s="253"/>
      <c r="AJ81" s="253"/>
      <c r="AK81" s="254"/>
      <c r="AL81" s="207"/>
      <c r="AM81" s="193"/>
      <c r="AN81" s="194"/>
      <c r="AO81" s="194"/>
      <c r="AP81" s="194"/>
      <c r="AQ81" s="195"/>
    </row>
    <row r="82" spans="2:43" ht="15" thickBot="1" x14ac:dyDescent="0.35"/>
    <row r="83" spans="2:43" ht="19.2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f>GenelBilgiler!T8</f>
        <v>6</v>
      </c>
      <c r="G83" s="180" t="s">
        <v>28</v>
      </c>
      <c r="H83" s="227" t="s">
        <v>462</v>
      </c>
      <c r="I83" s="228"/>
      <c r="J83" s="228"/>
      <c r="K83" s="228"/>
      <c r="L83" s="228"/>
      <c r="M83" s="228"/>
      <c r="N83" s="228"/>
      <c r="O83" s="228"/>
      <c r="P83" s="229"/>
      <c r="Q83" s="160" t="s">
        <v>323</v>
      </c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31.2" customHeight="1" x14ac:dyDescent="0.3">
      <c r="B84" s="247"/>
      <c r="C84" s="250"/>
      <c r="D84" s="184"/>
      <c r="E84" s="186"/>
      <c r="F84" s="188"/>
      <c r="G84" s="181"/>
      <c r="H84" s="217"/>
      <c r="I84" s="218"/>
      <c r="J84" s="218"/>
      <c r="K84" s="218"/>
      <c r="L84" s="218"/>
      <c r="M84" s="218"/>
      <c r="N84" s="218"/>
      <c r="O84" s="218"/>
      <c r="P84" s="219"/>
      <c r="Q84" s="169"/>
      <c r="R84" s="170"/>
      <c r="S84" s="170"/>
      <c r="T84" s="170"/>
      <c r="U84" s="170"/>
      <c r="V84" s="170"/>
      <c r="W84" s="171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24" customHeight="1" x14ac:dyDescent="0.3">
      <c r="B85" s="247"/>
      <c r="C85" s="250"/>
      <c r="D85" s="184">
        <v>2</v>
      </c>
      <c r="E85" s="186" t="s">
        <v>420</v>
      </c>
      <c r="F85" s="188">
        <f>GenelBilgiler!T8</f>
        <v>6</v>
      </c>
      <c r="G85" s="181"/>
      <c r="H85" s="172" t="s">
        <v>463</v>
      </c>
      <c r="I85" s="173"/>
      <c r="J85" s="173"/>
      <c r="K85" s="173"/>
      <c r="L85" s="173"/>
      <c r="M85" s="173"/>
      <c r="N85" s="173"/>
      <c r="O85" s="173"/>
      <c r="P85" s="174"/>
      <c r="Q85" s="196" t="s">
        <v>445</v>
      </c>
      <c r="R85" s="197"/>
      <c r="S85" s="197"/>
      <c r="T85" s="197"/>
      <c r="U85" s="197"/>
      <c r="V85" s="197"/>
      <c r="W85" s="198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36.6" customHeight="1" x14ac:dyDescent="0.3">
      <c r="B86" s="247"/>
      <c r="C86" s="250"/>
      <c r="D86" s="184"/>
      <c r="E86" s="186"/>
      <c r="F86" s="188"/>
      <c r="G86" s="181"/>
      <c r="H86" s="217"/>
      <c r="I86" s="218"/>
      <c r="J86" s="218"/>
      <c r="K86" s="218"/>
      <c r="L86" s="218"/>
      <c r="M86" s="218"/>
      <c r="N86" s="218"/>
      <c r="O86" s="218"/>
      <c r="P86" s="219"/>
      <c r="Q86" s="163"/>
      <c r="R86" s="164"/>
      <c r="S86" s="164"/>
      <c r="T86" s="164"/>
      <c r="U86" s="164"/>
      <c r="V86" s="164"/>
      <c r="W86" s="165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26.4" customHeight="1" x14ac:dyDescent="0.3">
      <c r="B87" s="247"/>
      <c r="C87" s="250"/>
      <c r="D87" s="184">
        <v>3</v>
      </c>
      <c r="E87" s="186" t="s">
        <v>421</v>
      </c>
      <c r="F87" s="188">
        <f>GenelBilgiler!T8</f>
        <v>6</v>
      </c>
      <c r="G87" s="181"/>
      <c r="H87" s="172" t="s">
        <v>464</v>
      </c>
      <c r="I87" s="173"/>
      <c r="J87" s="173"/>
      <c r="K87" s="173"/>
      <c r="L87" s="173"/>
      <c r="M87" s="173"/>
      <c r="N87" s="173"/>
      <c r="O87" s="173"/>
      <c r="P87" s="174"/>
      <c r="Q87" s="163"/>
      <c r="R87" s="164"/>
      <c r="S87" s="164"/>
      <c r="T87" s="164"/>
      <c r="U87" s="164"/>
      <c r="V87" s="164"/>
      <c r="W87" s="165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51"/>
      <c r="AN87" s="149"/>
      <c r="AO87" s="149"/>
      <c r="AP87" s="149"/>
      <c r="AQ87" s="150"/>
    </row>
    <row r="88" spans="2:43" ht="26.4" customHeight="1" x14ac:dyDescent="0.3">
      <c r="B88" s="247"/>
      <c r="C88" s="250"/>
      <c r="D88" s="184"/>
      <c r="E88" s="186"/>
      <c r="F88" s="188"/>
      <c r="G88" s="181"/>
      <c r="H88" s="217"/>
      <c r="I88" s="218"/>
      <c r="J88" s="218"/>
      <c r="K88" s="218"/>
      <c r="L88" s="218"/>
      <c r="M88" s="218"/>
      <c r="N88" s="218"/>
      <c r="O88" s="218"/>
      <c r="P88" s="219"/>
      <c r="Q88" s="163"/>
      <c r="R88" s="164"/>
      <c r="S88" s="164"/>
      <c r="T88" s="164"/>
      <c r="U88" s="164"/>
      <c r="V88" s="164"/>
      <c r="W88" s="165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48"/>
      <c r="AN88" s="149"/>
      <c r="AO88" s="149"/>
      <c r="AP88" s="149"/>
      <c r="AQ88" s="150"/>
    </row>
    <row r="89" spans="2:43" ht="56.4" customHeight="1" x14ac:dyDescent="0.3">
      <c r="B89" s="247"/>
      <c r="C89" s="250"/>
      <c r="D89" s="184">
        <v>4</v>
      </c>
      <c r="E89" s="186" t="s">
        <v>53</v>
      </c>
      <c r="F89" s="102">
        <v>2</v>
      </c>
      <c r="G89" s="181"/>
      <c r="H89" s="172" t="s">
        <v>465</v>
      </c>
      <c r="I89" s="173"/>
      <c r="J89" s="173"/>
      <c r="K89" s="173"/>
      <c r="L89" s="173"/>
      <c r="M89" s="173"/>
      <c r="N89" s="173"/>
      <c r="O89" s="173"/>
      <c r="P89" s="174"/>
      <c r="Q89" s="169"/>
      <c r="R89" s="170"/>
      <c r="S89" s="170"/>
      <c r="T89" s="170"/>
      <c r="U89" s="170"/>
      <c r="V89" s="170"/>
      <c r="W89" s="171"/>
      <c r="X89" s="222"/>
      <c r="Y89" s="220"/>
      <c r="Z89" s="220"/>
      <c r="AA89" s="220"/>
      <c r="AB89" s="220"/>
      <c r="AC89" s="220"/>
      <c r="AD89" s="221"/>
      <c r="AE89" s="211" t="s">
        <v>448</v>
      </c>
      <c r="AF89" s="212"/>
      <c r="AG89" s="212"/>
      <c r="AH89" s="212"/>
      <c r="AI89" s="212"/>
      <c r="AJ89" s="212"/>
      <c r="AK89" s="213"/>
      <c r="AL89" s="205" t="s">
        <v>270</v>
      </c>
      <c r="AM89" s="190" t="s">
        <v>450</v>
      </c>
      <c r="AN89" s="191"/>
      <c r="AO89" s="191"/>
      <c r="AP89" s="191"/>
      <c r="AQ89" s="192"/>
    </row>
    <row r="90" spans="2:43" ht="66.599999999999994" customHeight="1" thickBot="1" x14ac:dyDescent="0.35">
      <c r="B90" s="248"/>
      <c r="C90" s="251"/>
      <c r="D90" s="185"/>
      <c r="E90" s="187"/>
      <c r="F90" s="73">
        <f>GenelBilgiler!T8-2</f>
        <v>4</v>
      </c>
      <c r="G90" s="179"/>
      <c r="H90" s="230" t="s">
        <v>194</v>
      </c>
      <c r="I90" s="231"/>
      <c r="J90" s="231"/>
      <c r="K90" s="231"/>
      <c r="L90" s="231"/>
      <c r="M90" s="231"/>
      <c r="N90" s="231"/>
      <c r="O90" s="231"/>
      <c r="P90" s="232"/>
      <c r="Q90" s="166" t="s">
        <v>438</v>
      </c>
      <c r="R90" s="167"/>
      <c r="S90" s="167"/>
      <c r="T90" s="167"/>
      <c r="U90" s="167"/>
      <c r="V90" s="167"/>
      <c r="W90" s="168"/>
      <c r="X90" s="252"/>
      <c r="Y90" s="253"/>
      <c r="Z90" s="253"/>
      <c r="AA90" s="253"/>
      <c r="AB90" s="253"/>
      <c r="AC90" s="253"/>
      <c r="AD90" s="254"/>
      <c r="AE90" s="214"/>
      <c r="AF90" s="215"/>
      <c r="AG90" s="215"/>
      <c r="AH90" s="215"/>
      <c r="AI90" s="215"/>
      <c r="AJ90" s="215"/>
      <c r="AK90" s="216"/>
      <c r="AL90" s="207"/>
      <c r="AM90" s="193"/>
      <c r="AN90" s="194"/>
      <c r="AO90" s="194"/>
      <c r="AP90" s="194"/>
      <c r="AQ90" s="195"/>
    </row>
    <row r="92" spans="2:43" ht="15" thickBot="1" x14ac:dyDescent="0.35"/>
    <row r="93" spans="2:43" ht="14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f>GenelBilgiler!T8</f>
        <v>6</v>
      </c>
      <c r="G93" s="255" t="s">
        <v>28</v>
      </c>
      <c r="H93" s="227" t="s">
        <v>466</v>
      </c>
      <c r="I93" s="228"/>
      <c r="J93" s="228"/>
      <c r="K93" s="228"/>
      <c r="L93" s="228"/>
      <c r="M93" s="228"/>
      <c r="N93" s="228"/>
      <c r="O93" s="228"/>
      <c r="P93" s="229"/>
      <c r="Q93" s="160" t="s">
        <v>438</v>
      </c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39.6" customHeight="1" x14ac:dyDescent="0.3">
      <c r="B94" s="247"/>
      <c r="C94" s="250"/>
      <c r="D94" s="184"/>
      <c r="E94" s="186"/>
      <c r="F94" s="188"/>
      <c r="G94" s="256"/>
      <c r="H94" s="217"/>
      <c r="I94" s="218"/>
      <c r="J94" s="218"/>
      <c r="K94" s="218"/>
      <c r="L94" s="218"/>
      <c r="M94" s="218"/>
      <c r="N94" s="218"/>
      <c r="O94" s="218"/>
      <c r="P94" s="219"/>
      <c r="Q94" s="169"/>
      <c r="R94" s="170"/>
      <c r="S94" s="170"/>
      <c r="T94" s="170"/>
      <c r="U94" s="170"/>
      <c r="V94" s="170"/>
      <c r="W94" s="171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18" customHeight="1" x14ac:dyDescent="0.3">
      <c r="B95" s="247"/>
      <c r="C95" s="250"/>
      <c r="D95" s="184">
        <v>2</v>
      </c>
      <c r="E95" s="186" t="s">
        <v>409</v>
      </c>
      <c r="F95" s="188">
        <f>GenelBilgiler!T8</f>
        <v>6</v>
      </c>
      <c r="G95" s="178" t="s">
        <v>29</v>
      </c>
      <c r="H95" s="172" t="s">
        <v>195</v>
      </c>
      <c r="I95" s="173"/>
      <c r="J95" s="173"/>
      <c r="K95" s="173"/>
      <c r="L95" s="173"/>
      <c r="M95" s="173"/>
      <c r="N95" s="173"/>
      <c r="O95" s="173"/>
      <c r="P95" s="174"/>
      <c r="Q95" s="196" t="s">
        <v>49</v>
      </c>
      <c r="R95" s="197"/>
      <c r="S95" s="197"/>
      <c r="T95" s="197"/>
      <c r="U95" s="197"/>
      <c r="V95" s="197"/>
      <c r="W95" s="198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14.4" customHeight="1" x14ac:dyDescent="0.3">
      <c r="B96" s="247"/>
      <c r="C96" s="250"/>
      <c r="D96" s="184"/>
      <c r="E96" s="186"/>
      <c r="F96" s="188"/>
      <c r="G96" s="181"/>
      <c r="H96" s="217"/>
      <c r="I96" s="218"/>
      <c r="J96" s="218"/>
      <c r="K96" s="218"/>
      <c r="L96" s="218"/>
      <c r="M96" s="218"/>
      <c r="N96" s="218"/>
      <c r="O96" s="218"/>
      <c r="P96" s="219"/>
      <c r="Q96" s="169"/>
      <c r="R96" s="170"/>
      <c r="S96" s="170"/>
      <c r="T96" s="170"/>
      <c r="U96" s="170"/>
      <c r="V96" s="170"/>
      <c r="W96" s="171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35.4" customHeight="1" x14ac:dyDescent="0.3">
      <c r="B97" s="247"/>
      <c r="C97" s="250"/>
      <c r="D97" s="184">
        <v>3</v>
      </c>
      <c r="E97" s="186" t="s">
        <v>423</v>
      </c>
      <c r="F97" s="188">
        <f>GenelBilgiler!T8</f>
        <v>6</v>
      </c>
      <c r="G97" s="181"/>
      <c r="H97" s="172" t="s">
        <v>467</v>
      </c>
      <c r="I97" s="173"/>
      <c r="J97" s="173"/>
      <c r="K97" s="173"/>
      <c r="L97" s="173"/>
      <c r="M97" s="173"/>
      <c r="N97" s="173"/>
      <c r="O97" s="173"/>
      <c r="P97" s="174"/>
      <c r="Q97" s="196" t="s">
        <v>50</v>
      </c>
      <c r="R97" s="197"/>
      <c r="S97" s="197"/>
      <c r="T97" s="197"/>
      <c r="U97" s="197"/>
      <c r="V97" s="197"/>
      <c r="W97" s="198"/>
      <c r="X97" s="222"/>
      <c r="Y97" s="220"/>
      <c r="Z97" s="220"/>
      <c r="AA97" s="220"/>
      <c r="AB97" s="220"/>
      <c r="AC97" s="220"/>
      <c r="AD97" s="221"/>
      <c r="AE97" s="211" t="s">
        <v>171</v>
      </c>
      <c r="AF97" s="212"/>
      <c r="AG97" s="212"/>
      <c r="AH97" s="212"/>
      <c r="AI97" s="212"/>
      <c r="AJ97" s="212"/>
      <c r="AK97" s="213"/>
      <c r="AL97" s="205" t="s">
        <v>262</v>
      </c>
      <c r="AM97" s="190" t="s">
        <v>451</v>
      </c>
      <c r="AN97" s="191"/>
      <c r="AO97" s="191"/>
      <c r="AP97" s="191"/>
      <c r="AQ97" s="192"/>
    </row>
    <row r="98" spans="2:43" ht="37.799999999999997" customHeight="1" thickBot="1" x14ac:dyDescent="0.35">
      <c r="B98" s="248"/>
      <c r="C98" s="251"/>
      <c r="D98" s="185"/>
      <c r="E98" s="187"/>
      <c r="F98" s="189"/>
      <c r="G98" s="179"/>
      <c r="H98" s="208"/>
      <c r="I98" s="209"/>
      <c r="J98" s="209"/>
      <c r="K98" s="209"/>
      <c r="L98" s="209"/>
      <c r="M98" s="209"/>
      <c r="N98" s="209"/>
      <c r="O98" s="209"/>
      <c r="P98" s="210"/>
      <c r="Q98" s="166"/>
      <c r="R98" s="167"/>
      <c r="S98" s="167"/>
      <c r="T98" s="167"/>
      <c r="U98" s="167"/>
      <c r="V98" s="167"/>
      <c r="W98" s="168"/>
      <c r="X98" s="252"/>
      <c r="Y98" s="253"/>
      <c r="Z98" s="253"/>
      <c r="AA98" s="253"/>
      <c r="AB98" s="253"/>
      <c r="AC98" s="253"/>
      <c r="AD98" s="254"/>
      <c r="AE98" s="214"/>
      <c r="AF98" s="215"/>
      <c r="AG98" s="215"/>
      <c r="AH98" s="215"/>
      <c r="AI98" s="215"/>
      <c r="AJ98" s="215"/>
      <c r="AK98" s="216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424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78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78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78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78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78"/>
      <c r="I109" s="78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78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65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78"/>
      <c r="I113" s="78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78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65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78"/>
      <c r="I117" s="78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78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65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382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M5:AQ7"/>
    <mergeCell ref="B7:C7"/>
    <mergeCell ref="D7:E7"/>
    <mergeCell ref="E9:E10"/>
    <mergeCell ref="E11:E12"/>
    <mergeCell ref="E13:E14"/>
    <mergeCell ref="F9:F10"/>
    <mergeCell ref="F11:F12"/>
    <mergeCell ref="F13:F14"/>
    <mergeCell ref="H9:P10"/>
    <mergeCell ref="H11:P12"/>
    <mergeCell ref="H13:P14"/>
    <mergeCell ref="AM15:AQ16"/>
    <mergeCell ref="B18:B25"/>
    <mergeCell ref="C18:C25"/>
    <mergeCell ref="D18:D19"/>
    <mergeCell ref="E18:E19"/>
    <mergeCell ref="F18:F19"/>
    <mergeCell ref="H18:P19"/>
    <mergeCell ref="X9:AD16"/>
    <mergeCell ref="AE9:AK14"/>
    <mergeCell ref="D15:D16"/>
    <mergeCell ref="E15:E16"/>
    <mergeCell ref="F15:F16"/>
    <mergeCell ref="H15:P16"/>
    <mergeCell ref="AL20:AL21"/>
    <mergeCell ref="X18:AD25"/>
    <mergeCell ref="AE18:AK21"/>
    <mergeCell ref="AL18:AL19"/>
    <mergeCell ref="B9:B16"/>
    <mergeCell ref="C9:C16"/>
    <mergeCell ref="AE15:AK16"/>
    <mergeCell ref="AL15:AL16"/>
    <mergeCell ref="D9:D10"/>
    <mergeCell ref="D11:D12"/>
    <mergeCell ref="D13:D14"/>
    <mergeCell ref="AM18:AQ19"/>
    <mergeCell ref="AM20:AQ21"/>
    <mergeCell ref="AL22:AL23"/>
    <mergeCell ref="AM22:AQ23"/>
    <mergeCell ref="AL24:AL25"/>
    <mergeCell ref="D22:D23"/>
    <mergeCell ref="E22:E23"/>
    <mergeCell ref="F22:F23"/>
    <mergeCell ref="H22:P23"/>
    <mergeCell ref="AE22:AK23"/>
    <mergeCell ref="D20:D21"/>
    <mergeCell ref="E20:E21"/>
    <mergeCell ref="F20:F21"/>
    <mergeCell ref="H20:P21"/>
    <mergeCell ref="AM24:AQ25"/>
    <mergeCell ref="AE24:AK25"/>
    <mergeCell ref="Q18:W19"/>
    <mergeCell ref="G18:G19"/>
    <mergeCell ref="G20:G25"/>
    <mergeCell ref="D24:D25"/>
    <mergeCell ref="E24:E25"/>
    <mergeCell ref="F24:F25"/>
    <mergeCell ref="H24:P25"/>
    <mergeCell ref="D33:D34"/>
    <mergeCell ref="E33:E34"/>
    <mergeCell ref="F33:F34"/>
    <mergeCell ref="H33:P34"/>
    <mergeCell ref="X33:AD34"/>
    <mergeCell ref="D29:D30"/>
    <mergeCell ref="E29:E30"/>
    <mergeCell ref="F29:F30"/>
    <mergeCell ref="H29:P30"/>
    <mergeCell ref="AM40:AQ41"/>
    <mergeCell ref="AL42:AL43"/>
    <mergeCell ref="AM42:AQ43"/>
    <mergeCell ref="B27:B34"/>
    <mergeCell ref="C27:C34"/>
    <mergeCell ref="D27:D28"/>
    <mergeCell ref="E27:E28"/>
    <mergeCell ref="F27:F28"/>
    <mergeCell ref="H27:P28"/>
    <mergeCell ref="X27:AD30"/>
    <mergeCell ref="AE33:AK34"/>
    <mergeCell ref="AL33:AL34"/>
    <mergeCell ref="AM33:AQ34"/>
    <mergeCell ref="AL27:AL28"/>
    <mergeCell ref="AM27:AQ28"/>
    <mergeCell ref="D38:D39"/>
    <mergeCell ref="E38:E39"/>
    <mergeCell ref="F38:F39"/>
    <mergeCell ref="H38:P39"/>
    <mergeCell ref="AL29:AL30"/>
    <mergeCell ref="AM29:AQ30"/>
    <mergeCell ref="G27:G30"/>
    <mergeCell ref="AE27:AK30"/>
    <mergeCell ref="AM36:AQ37"/>
    <mergeCell ref="AM38:AQ39"/>
    <mergeCell ref="E44:E45"/>
    <mergeCell ref="F44:F45"/>
    <mergeCell ref="H44:P45"/>
    <mergeCell ref="AE44:AK45"/>
    <mergeCell ref="AL44:AL45"/>
    <mergeCell ref="D40:D41"/>
    <mergeCell ref="E40:E41"/>
    <mergeCell ref="F40:F41"/>
    <mergeCell ref="H40:P41"/>
    <mergeCell ref="AE40:AK41"/>
    <mergeCell ref="AL40:AL41"/>
    <mergeCell ref="AM44:AQ45"/>
    <mergeCell ref="D42:D43"/>
    <mergeCell ref="E42:E43"/>
    <mergeCell ref="F42:F43"/>
    <mergeCell ref="H42:P43"/>
    <mergeCell ref="AE42:AK43"/>
    <mergeCell ref="AL49:AL50"/>
    <mergeCell ref="B36:B45"/>
    <mergeCell ref="C36:C45"/>
    <mergeCell ref="D36:D37"/>
    <mergeCell ref="E36:E37"/>
    <mergeCell ref="F36:F37"/>
    <mergeCell ref="H36:P37"/>
    <mergeCell ref="AL38:AL39"/>
    <mergeCell ref="X36:AD45"/>
    <mergeCell ref="AE36:AK39"/>
    <mergeCell ref="AL36:AL37"/>
    <mergeCell ref="B47:B52"/>
    <mergeCell ref="C47:C52"/>
    <mergeCell ref="D47:D48"/>
    <mergeCell ref="E47:E48"/>
    <mergeCell ref="F47:F48"/>
    <mergeCell ref="H47:P48"/>
    <mergeCell ref="D44:D45"/>
    <mergeCell ref="AM55:AQ56"/>
    <mergeCell ref="D57:D58"/>
    <mergeCell ref="AM49:AQ50"/>
    <mergeCell ref="D51:D52"/>
    <mergeCell ref="E51:E52"/>
    <mergeCell ref="F51:F52"/>
    <mergeCell ref="H51:P52"/>
    <mergeCell ref="AE51:AK52"/>
    <mergeCell ref="AL51:AL52"/>
    <mergeCell ref="X47:AD52"/>
    <mergeCell ref="AE47:AK50"/>
    <mergeCell ref="AL47:AL48"/>
    <mergeCell ref="AM47:AQ48"/>
    <mergeCell ref="D49:D50"/>
    <mergeCell ref="E49:E50"/>
    <mergeCell ref="F49:F50"/>
    <mergeCell ref="H49:P50"/>
    <mergeCell ref="AM51:AQ52"/>
    <mergeCell ref="Q47:W48"/>
    <mergeCell ref="Q49:W52"/>
    <mergeCell ref="D59:D60"/>
    <mergeCell ref="E59:E60"/>
    <mergeCell ref="F59:F60"/>
    <mergeCell ref="H59:P60"/>
    <mergeCell ref="AE59:AK60"/>
    <mergeCell ref="AL59:AL60"/>
    <mergeCell ref="X55:AD60"/>
    <mergeCell ref="AE55:AK58"/>
    <mergeCell ref="AL55:AL56"/>
    <mergeCell ref="E64:E65"/>
    <mergeCell ref="F64:F65"/>
    <mergeCell ref="H64:P65"/>
    <mergeCell ref="AL64:AL65"/>
    <mergeCell ref="E57:E58"/>
    <mergeCell ref="F57:F58"/>
    <mergeCell ref="H57:P58"/>
    <mergeCell ref="AM59:AQ60"/>
    <mergeCell ref="B62:B71"/>
    <mergeCell ref="C62:C71"/>
    <mergeCell ref="D62:D63"/>
    <mergeCell ref="E62:E63"/>
    <mergeCell ref="F62:F63"/>
    <mergeCell ref="H62:P63"/>
    <mergeCell ref="X62:AD71"/>
    <mergeCell ref="AM64:AQ65"/>
    <mergeCell ref="D66:D67"/>
    <mergeCell ref="E66:E67"/>
    <mergeCell ref="AL66:AL67"/>
    <mergeCell ref="B55:B60"/>
    <mergeCell ref="C55:C60"/>
    <mergeCell ref="D55:D56"/>
    <mergeCell ref="E55:E56"/>
    <mergeCell ref="F55:F56"/>
    <mergeCell ref="F80:F81"/>
    <mergeCell ref="H80:P81"/>
    <mergeCell ref="AE74:AK75"/>
    <mergeCell ref="AL74:AL75"/>
    <mergeCell ref="AM74:AQ75"/>
    <mergeCell ref="D76:AQ77"/>
    <mergeCell ref="D78:D79"/>
    <mergeCell ref="E78:E79"/>
    <mergeCell ref="F78:F79"/>
    <mergeCell ref="H78:P79"/>
    <mergeCell ref="AL78:AL79"/>
    <mergeCell ref="AM80:AQ81"/>
    <mergeCell ref="G74:G75"/>
    <mergeCell ref="G78:G81"/>
    <mergeCell ref="B83:B90"/>
    <mergeCell ref="C83:C90"/>
    <mergeCell ref="D83:D84"/>
    <mergeCell ref="E83:E84"/>
    <mergeCell ref="F83:F84"/>
    <mergeCell ref="H83:P84"/>
    <mergeCell ref="X78:AD81"/>
    <mergeCell ref="D85:D86"/>
    <mergeCell ref="E85:E86"/>
    <mergeCell ref="F85:F86"/>
    <mergeCell ref="H85:P86"/>
    <mergeCell ref="D87:D88"/>
    <mergeCell ref="E87:E88"/>
    <mergeCell ref="F87:F88"/>
    <mergeCell ref="H87:P88"/>
    <mergeCell ref="B74:B81"/>
    <mergeCell ref="C74:C81"/>
    <mergeCell ref="D74:D75"/>
    <mergeCell ref="E74:E75"/>
    <mergeCell ref="F74:F75"/>
    <mergeCell ref="H74:P75"/>
    <mergeCell ref="X74:AD75"/>
    <mergeCell ref="D80:D81"/>
    <mergeCell ref="E80:E81"/>
    <mergeCell ref="AL85:AL86"/>
    <mergeCell ref="X83:AD90"/>
    <mergeCell ref="AE83:AK88"/>
    <mergeCell ref="AL83:AL84"/>
    <mergeCell ref="AE89:AK90"/>
    <mergeCell ref="Q90:W90"/>
    <mergeCell ref="AL87:AL88"/>
    <mergeCell ref="AE78:AK81"/>
    <mergeCell ref="AM78:AQ79"/>
    <mergeCell ref="D89:D90"/>
    <mergeCell ref="E89:E90"/>
    <mergeCell ref="G93:G94"/>
    <mergeCell ref="G95:G98"/>
    <mergeCell ref="AM83:AQ84"/>
    <mergeCell ref="AM85:AQ86"/>
    <mergeCell ref="AM87:AQ88"/>
    <mergeCell ref="AL89:AL90"/>
    <mergeCell ref="AM89:AQ90"/>
    <mergeCell ref="AL93:AL94"/>
    <mergeCell ref="AM93:AQ94"/>
    <mergeCell ref="AL95:AL96"/>
    <mergeCell ref="AM95:AQ96"/>
    <mergeCell ref="Q93:W94"/>
    <mergeCell ref="Q95:W96"/>
    <mergeCell ref="Q97:W98"/>
    <mergeCell ref="D93:D94"/>
    <mergeCell ref="E93:E94"/>
    <mergeCell ref="F93:F94"/>
    <mergeCell ref="H93:P94"/>
    <mergeCell ref="D95:D96"/>
    <mergeCell ref="E95:E96"/>
    <mergeCell ref="F95:F96"/>
    <mergeCell ref="H95:P96"/>
    <mergeCell ref="C107:H107"/>
    <mergeCell ref="J107:O107"/>
    <mergeCell ref="Q107:Y107"/>
    <mergeCell ref="AA107:AI107"/>
    <mergeCell ref="AJ107:AQ107"/>
    <mergeCell ref="AJ108:AQ108"/>
    <mergeCell ref="AL97:AL98"/>
    <mergeCell ref="AM97:AQ98"/>
    <mergeCell ref="B100:AQ102"/>
    <mergeCell ref="B103:AQ103"/>
    <mergeCell ref="C106:H106"/>
    <mergeCell ref="J106:O106"/>
    <mergeCell ref="Q106:Y106"/>
    <mergeCell ref="AA106:AI106"/>
    <mergeCell ref="AJ106:AQ106"/>
    <mergeCell ref="D97:D98"/>
    <mergeCell ref="E97:E98"/>
    <mergeCell ref="F97:F98"/>
    <mergeCell ref="H97:P98"/>
    <mergeCell ref="AE97:AK98"/>
    <mergeCell ref="B93:B98"/>
    <mergeCell ref="C93:C98"/>
    <mergeCell ref="X93:AD98"/>
    <mergeCell ref="AE93:AK96"/>
    <mergeCell ref="C111:H111"/>
    <mergeCell ref="J111:O111"/>
    <mergeCell ref="Q111:Y111"/>
    <mergeCell ref="AA111:AI111"/>
    <mergeCell ref="AJ111:AQ111"/>
    <mergeCell ref="AJ112:AQ112"/>
    <mergeCell ref="AJ109:AQ109"/>
    <mergeCell ref="C110:H110"/>
    <mergeCell ref="J110:O110"/>
    <mergeCell ref="Q110:Y110"/>
    <mergeCell ref="AA110:AI110"/>
    <mergeCell ref="AJ110:AQ110"/>
    <mergeCell ref="C115:H115"/>
    <mergeCell ref="J115:O115"/>
    <mergeCell ref="Q115:Y115"/>
    <mergeCell ref="AA115:AI115"/>
    <mergeCell ref="AJ115:AQ115"/>
    <mergeCell ref="AJ116:AQ116"/>
    <mergeCell ref="AJ113:AQ113"/>
    <mergeCell ref="C114:H114"/>
    <mergeCell ref="J114:O114"/>
    <mergeCell ref="Q114:Y114"/>
    <mergeCell ref="AA114:AI114"/>
    <mergeCell ref="AJ114:AQ114"/>
    <mergeCell ref="C119:H119"/>
    <mergeCell ref="J119:O119"/>
    <mergeCell ref="Q119:Y119"/>
    <mergeCell ref="AA119:AI119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  <mergeCell ref="G83:G90"/>
    <mergeCell ref="AL9:AL10"/>
    <mergeCell ref="AL11:AL12"/>
    <mergeCell ref="AL13:AL14"/>
    <mergeCell ref="Q9:W12"/>
    <mergeCell ref="G9:G12"/>
    <mergeCell ref="Q13:W14"/>
    <mergeCell ref="Q15:W16"/>
    <mergeCell ref="G13:G16"/>
    <mergeCell ref="AL80:AL81"/>
    <mergeCell ref="AL68:AL69"/>
    <mergeCell ref="H70:P71"/>
    <mergeCell ref="AE70:AK71"/>
    <mergeCell ref="AL70:AL71"/>
    <mergeCell ref="H68:P69"/>
    <mergeCell ref="AE68:AK69"/>
    <mergeCell ref="AE62:AK67"/>
    <mergeCell ref="AL62:AL63"/>
    <mergeCell ref="B53:AQ53"/>
    <mergeCell ref="H55:P56"/>
    <mergeCell ref="AL57:AL58"/>
    <mergeCell ref="AM57:AQ58"/>
    <mergeCell ref="H89:P89"/>
    <mergeCell ref="H90:P90"/>
    <mergeCell ref="Q64:W66"/>
    <mergeCell ref="Q67:W71"/>
    <mergeCell ref="Q74:W75"/>
    <mergeCell ref="Q78:W81"/>
    <mergeCell ref="Q83:W84"/>
    <mergeCell ref="Q85:W89"/>
    <mergeCell ref="Q20:W23"/>
    <mergeCell ref="Q24:W25"/>
    <mergeCell ref="Q27:W30"/>
    <mergeCell ref="Q33:W34"/>
    <mergeCell ref="Q36:W41"/>
    <mergeCell ref="Q42:W45"/>
    <mergeCell ref="AM9:AQ11"/>
    <mergeCell ref="AM12:AQ12"/>
    <mergeCell ref="D31:AL32"/>
    <mergeCell ref="AM31:AQ32"/>
    <mergeCell ref="AM66:AQ69"/>
    <mergeCell ref="Q55:W60"/>
    <mergeCell ref="Q62:W63"/>
    <mergeCell ref="H66:P66"/>
    <mergeCell ref="H67:P67"/>
    <mergeCell ref="G33:G34"/>
    <mergeCell ref="G36:G45"/>
    <mergeCell ref="G47:G52"/>
    <mergeCell ref="G55:G60"/>
    <mergeCell ref="G62:G63"/>
    <mergeCell ref="G64:G71"/>
    <mergeCell ref="D70:D71"/>
    <mergeCell ref="E70:E71"/>
    <mergeCell ref="F70:F71"/>
    <mergeCell ref="D68:D69"/>
    <mergeCell ref="E68:E69"/>
    <mergeCell ref="F68:F69"/>
    <mergeCell ref="AM70:AQ71"/>
    <mergeCell ref="AM62:AQ63"/>
    <mergeCell ref="D64:D65"/>
  </mergeCells>
  <pageMargins left="0.39370078740157483" right="0.39370078740157483" top="0.39370078740157483" bottom="0.39370078740157483" header="0" footer="0"/>
  <pageSetup paperSize="9" scale="86" orientation="landscape" horizontalDpi="300" verticalDpi="0" r:id="rId1"/>
  <rowBreaks count="4" manualBreakCount="4">
    <brk id="25" max="42" man="1"/>
    <brk id="54" max="42" man="1"/>
    <brk id="72" max="42" man="1"/>
    <brk id="92" max="4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Q122"/>
  <sheetViews>
    <sheetView showGridLines="0" view="pageBreakPreview" zoomScaleNormal="100" zoomScaleSheetLayoutView="100" workbookViewId="0"/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  <col min="44" max="44" width="3.5546875" customWidth="1"/>
  </cols>
  <sheetData>
    <row r="1" spans="1:43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9. SINIFLAR MATEMATİK DERSİ ÜNİTELENDİRİLMİŞ YILLIK DERS PLANI"</f>
        <v>2021 – 2022 EĞİTİM ÖĞRETİM YILI
BOYABAT ANADOLU İMAM HATİP LİSESİ
9. SINIFLAR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4.4" customHeight="1" x14ac:dyDescent="0.3">
      <c r="B9" s="246" t="s">
        <v>6</v>
      </c>
      <c r="C9" s="249"/>
      <c r="D9" s="281">
        <v>1</v>
      </c>
      <c r="E9" s="281" t="s">
        <v>403</v>
      </c>
      <c r="F9" s="259">
        <f>GenelBilgiler!T8</f>
        <v>6</v>
      </c>
      <c r="G9" s="180" t="s">
        <v>19</v>
      </c>
      <c r="H9" s="227" t="s">
        <v>425</v>
      </c>
      <c r="I9" s="228"/>
      <c r="J9" s="228"/>
      <c r="K9" s="228"/>
      <c r="L9" s="228"/>
      <c r="M9" s="228"/>
      <c r="N9" s="228"/>
      <c r="O9" s="228"/>
      <c r="P9" s="229"/>
      <c r="Q9" s="160" t="s">
        <v>47</v>
      </c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439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87.6" customHeight="1" x14ac:dyDescent="0.3">
      <c r="B10" s="247"/>
      <c r="C10" s="250"/>
      <c r="D10" s="275"/>
      <c r="E10" s="275"/>
      <c r="F10" s="188"/>
      <c r="G10" s="181"/>
      <c r="H10" s="217"/>
      <c r="I10" s="218"/>
      <c r="J10" s="218"/>
      <c r="K10" s="218"/>
      <c r="L10" s="218"/>
      <c r="M10" s="218"/>
      <c r="N10" s="218"/>
      <c r="O10" s="218"/>
      <c r="P10" s="219"/>
      <c r="Q10" s="163"/>
      <c r="R10" s="164"/>
      <c r="S10" s="164"/>
      <c r="T10" s="164"/>
      <c r="U10" s="164"/>
      <c r="V10" s="164"/>
      <c r="W10" s="165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73.2" customHeight="1" x14ac:dyDescent="0.3">
      <c r="B11" s="247"/>
      <c r="C11" s="250"/>
      <c r="D11" s="269">
        <v>2</v>
      </c>
      <c r="E11" s="269" t="s">
        <v>404</v>
      </c>
      <c r="F11" s="97">
        <f>GenelBilgiler!T8-2</f>
        <v>4</v>
      </c>
      <c r="G11" s="181"/>
      <c r="H11" s="172" t="s">
        <v>452</v>
      </c>
      <c r="I11" s="173"/>
      <c r="J11" s="173"/>
      <c r="K11" s="173"/>
      <c r="L11" s="173"/>
      <c r="M11" s="173"/>
      <c r="N11" s="173"/>
      <c r="O11" s="173"/>
      <c r="P11" s="174"/>
      <c r="Q11" s="163"/>
      <c r="R11" s="164"/>
      <c r="S11" s="164"/>
      <c r="T11" s="164"/>
      <c r="U11" s="164"/>
      <c r="V11" s="164"/>
      <c r="W11" s="165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31.8" customHeight="1" x14ac:dyDescent="0.3">
      <c r="B12" s="247"/>
      <c r="C12" s="250"/>
      <c r="D12" s="275"/>
      <c r="E12" s="275"/>
      <c r="F12" s="97">
        <v>2</v>
      </c>
      <c r="G12" s="206"/>
      <c r="H12" s="175" t="s">
        <v>340</v>
      </c>
      <c r="I12" s="176"/>
      <c r="J12" s="176"/>
      <c r="K12" s="176"/>
      <c r="L12" s="176"/>
      <c r="M12" s="176"/>
      <c r="N12" s="176"/>
      <c r="O12" s="176"/>
      <c r="P12" s="177"/>
      <c r="Q12" s="305" t="s">
        <v>157</v>
      </c>
      <c r="R12" s="306"/>
      <c r="S12" s="306"/>
      <c r="T12" s="306"/>
      <c r="U12" s="306"/>
      <c r="V12" s="306"/>
      <c r="W12" s="307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51" t="s">
        <v>162</v>
      </c>
      <c r="AN12" s="152"/>
      <c r="AO12" s="152"/>
      <c r="AP12" s="152"/>
      <c r="AQ12" s="153"/>
    </row>
    <row r="13" spans="1:43" ht="34.799999999999997" customHeight="1" x14ac:dyDescent="0.3">
      <c r="B13" s="247"/>
      <c r="C13" s="250"/>
      <c r="D13" s="269">
        <v>3</v>
      </c>
      <c r="E13" s="269" t="s">
        <v>405</v>
      </c>
      <c r="F13" s="188">
        <f>GenelBilgiler!T8</f>
        <v>6</v>
      </c>
      <c r="G13" s="178" t="s">
        <v>27</v>
      </c>
      <c r="H13" s="278" t="s">
        <v>427</v>
      </c>
      <c r="I13" s="279"/>
      <c r="J13" s="279"/>
      <c r="K13" s="279"/>
      <c r="L13" s="279"/>
      <c r="M13" s="279"/>
      <c r="N13" s="279"/>
      <c r="O13" s="279"/>
      <c r="P13" s="280"/>
      <c r="Q13" s="196" t="s">
        <v>36</v>
      </c>
      <c r="R13" s="197"/>
      <c r="S13" s="197"/>
      <c r="T13" s="197"/>
      <c r="U13" s="197"/>
      <c r="V13" s="197"/>
      <c r="W13" s="198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07"/>
      <c r="AN13" s="108"/>
      <c r="AO13" s="108"/>
      <c r="AP13" s="108"/>
      <c r="AQ13" s="109"/>
    </row>
    <row r="14" spans="1:43" ht="12" customHeight="1" x14ac:dyDescent="0.3">
      <c r="B14" s="247"/>
      <c r="C14" s="250"/>
      <c r="D14" s="275"/>
      <c r="E14" s="275"/>
      <c r="F14" s="188"/>
      <c r="G14" s="181"/>
      <c r="H14" s="217"/>
      <c r="I14" s="218"/>
      <c r="J14" s="218"/>
      <c r="K14" s="218"/>
      <c r="L14" s="218"/>
      <c r="M14" s="218"/>
      <c r="N14" s="218"/>
      <c r="O14" s="218"/>
      <c r="P14" s="219"/>
      <c r="Q14" s="169"/>
      <c r="R14" s="170"/>
      <c r="S14" s="170"/>
      <c r="T14" s="170"/>
      <c r="U14" s="170"/>
      <c r="V14" s="170"/>
      <c r="W14" s="171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07"/>
      <c r="AN14" s="108"/>
      <c r="AO14" s="108"/>
      <c r="AP14" s="108"/>
      <c r="AQ14" s="109"/>
    </row>
    <row r="15" spans="1:43" ht="21" customHeight="1" x14ac:dyDescent="0.3">
      <c r="B15" s="247"/>
      <c r="C15" s="250"/>
      <c r="D15" s="184">
        <v>4</v>
      </c>
      <c r="E15" s="186" t="s">
        <v>406</v>
      </c>
      <c r="F15" s="97">
        <f>GenelBilgiler!T8-2</f>
        <v>4</v>
      </c>
      <c r="G15" s="181"/>
      <c r="H15" s="172" t="s">
        <v>159</v>
      </c>
      <c r="I15" s="173"/>
      <c r="J15" s="173"/>
      <c r="K15" s="173"/>
      <c r="L15" s="173"/>
      <c r="M15" s="173"/>
      <c r="N15" s="173"/>
      <c r="O15" s="173"/>
      <c r="P15" s="174"/>
      <c r="Q15" s="196" t="s">
        <v>339</v>
      </c>
      <c r="R15" s="197"/>
      <c r="S15" s="197"/>
      <c r="T15" s="197"/>
      <c r="U15" s="197"/>
      <c r="V15" s="197"/>
      <c r="W15" s="198"/>
      <c r="X15" s="222"/>
      <c r="Y15" s="220"/>
      <c r="Z15" s="220"/>
      <c r="AA15" s="220"/>
      <c r="AB15" s="220"/>
      <c r="AC15" s="220"/>
      <c r="AD15" s="221"/>
      <c r="AE15" s="211" t="s">
        <v>170</v>
      </c>
      <c r="AF15" s="212"/>
      <c r="AG15" s="212"/>
      <c r="AH15" s="212"/>
      <c r="AI15" s="212"/>
      <c r="AJ15" s="212"/>
      <c r="AK15" s="213"/>
      <c r="AL15" s="205" t="s">
        <v>240</v>
      </c>
      <c r="AM15" s="190"/>
      <c r="AN15" s="191"/>
      <c r="AO15" s="191"/>
      <c r="AP15" s="191"/>
      <c r="AQ15" s="192"/>
    </row>
    <row r="16" spans="1:43" ht="34.799999999999997" customHeight="1" thickBot="1" x14ac:dyDescent="0.35">
      <c r="B16" s="248"/>
      <c r="C16" s="251"/>
      <c r="D16" s="185"/>
      <c r="E16" s="187"/>
      <c r="F16" s="98">
        <v>2</v>
      </c>
      <c r="G16" s="179"/>
      <c r="H16" s="230" t="s">
        <v>338</v>
      </c>
      <c r="I16" s="231"/>
      <c r="J16" s="231"/>
      <c r="K16" s="231"/>
      <c r="L16" s="231"/>
      <c r="M16" s="231"/>
      <c r="N16" s="231"/>
      <c r="O16" s="231"/>
      <c r="P16" s="232"/>
      <c r="Q16" s="166"/>
      <c r="R16" s="167"/>
      <c r="S16" s="167"/>
      <c r="T16" s="167"/>
      <c r="U16" s="167"/>
      <c r="V16" s="167"/>
      <c r="W16" s="168"/>
      <c r="X16" s="252"/>
      <c r="Y16" s="253"/>
      <c r="Z16" s="253"/>
      <c r="AA16" s="253"/>
      <c r="AB16" s="253"/>
      <c r="AC16" s="253"/>
      <c r="AD16" s="254"/>
      <c r="AE16" s="214"/>
      <c r="AF16" s="215"/>
      <c r="AG16" s="215"/>
      <c r="AH16" s="215"/>
      <c r="AI16" s="215"/>
      <c r="AJ16" s="215"/>
      <c r="AK16" s="216"/>
      <c r="AL16" s="207"/>
      <c r="AM16" s="193"/>
      <c r="AN16" s="194"/>
      <c r="AO16" s="194"/>
      <c r="AP16" s="194"/>
      <c r="AQ16" s="195"/>
    </row>
    <row r="17" spans="1:43" ht="15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32.4" customHeight="1" x14ac:dyDescent="0.3">
      <c r="B18" s="246" t="s">
        <v>7</v>
      </c>
      <c r="C18" s="249"/>
      <c r="D18" s="257">
        <v>1</v>
      </c>
      <c r="E18" s="258" t="s">
        <v>30</v>
      </c>
      <c r="F18" s="101">
        <v>2</v>
      </c>
      <c r="G18" s="180" t="s">
        <v>27</v>
      </c>
      <c r="H18" s="227" t="s">
        <v>338</v>
      </c>
      <c r="I18" s="228"/>
      <c r="J18" s="228"/>
      <c r="K18" s="228"/>
      <c r="L18" s="228"/>
      <c r="M18" s="228"/>
      <c r="N18" s="228"/>
      <c r="O18" s="228"/>
      <c r="P18" s="229"/>
      <c r="Q18" s="160" t="s">
        <v>339</v>
      </c>
      <c r="R18" s="161"/>
      <c r="S18" s="161"/>
      <c r="T18" s="161"/>
      <c r="U18" s="161"/>
      <c r="V18" s="161"/>
      <c r="W18" s="162"/>
      <c r="X18" s="223" t="s">
        <v>440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25.8" customHeight="1" x14ac:dyDescent="0.3">
      <c r="B19" s="247"/>
      <c r="C19" s="250"/>
      <c r="D19" s="184"/>
      <c r="E19" s="186"/>
      <c r="F19" s="97">
        <f>GenelBilgiler!T8-2</f>
        <v>4</v>
      </c>
      <c r="G19" s="206"/>
      <c r="H19" s="175" t="s">
        <v>453</v>
      </c>
      <c r="I19" s="176"/>
      <c r="J19" s="176"/>
      <c r="K19" s="176"/>
      <c r="L19" s="176"/>
      <c r="M19" s="176"/>
      <c r="N19" s="176"/>
      <c r="O19" s="176"/>
      <c r="P19" s="177"/>
      <c r="Q19" s="169"/>
      <c r="R19" s="170"/>
      <c r="S19" s="170"/>
      <c r="T19" s="170"/>
      <c r="U19" s="170"/>
      <c r="V19" s="170"/>
      <c r="W19" s="171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14.4" customHeight="1" x14ac:dyDescent="0.3">
      <c r="B20" s="247"/>
      <c r="C20" s="250"/>
      <c r="D20" s="184">
        <v>2</v>
      </c>
      <c r="E20" s="186" t="s">
        <v>52</v>
      </c>
      <c r="F20" s="188">
        <f>GenelBilgiler!T8</f>
        <v>6</v>
      </c>
      <c r="G20" s="178" t="s">
        <v>35</v>
      </c>
      <c r="H20" s="172" t="s">
        <v>160</v>
      </c>
      <c r="I20" s="173"/>
      <c r="J20" s="173"/>
      <c r="K20" s="173"/>
      <c r="L20" s="173"/>
      <c r="M20" s="173"/>
      <c r="N20" s="173"/>
      <c r="O20" s="173"/>
      <c r="P20" s="174"/>
      <c r="Q20" s="196" t="s">
        <v>428</v>
      </c>
      <c r="R20" s="197"/>
      <c r="S20" s="197"/>
      <c r="T20" s="197"/>
      <c r="U20" s="197"/>
      <c r="V20" s="197"/>
      <c r="W20" s="198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7.8" customHeight="1" x14ac:dyDescent="0.3">
      <c r="B21" s="247"/>
      <c r="C21" s="250"/>
      <c r="D21" s="184"/>
      <c r="E21" s="186"/>
      <c r="F21" s="188"/>
      <c r="G21" s="181"/>
      <c r="H21" s="278"/>
      <c r="I21" s="279"/>
      <c r="J21" s="279"/>
      <c r="K21" s="279"/>
      <c r="L21" s="279"/>
      <c r="M21" s="279"/>
      <c r="N21" s="279"/>
      <c r="O21" s="279"/>
      <c r="P21" s="280"/>
      <c r="Q21" s="163"/>
      <c r="R21" s="164"/>
      <c r="S21" s="164"/>
      <c r="T21" s="164"/>
      <c r="U21" s="164"/>
      <c r="V21" s="164"/>
      <c r="W21" s="165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13.2" customHeight="1" x14ac:dyDescent="0.3">
      <c r="B22" s="247"/>
      <c r="C22" s="250"/>
      <c r="D22" s="184">
        <v>3</v>
      </c>
      <c r="E22" s="186" t="s">
        <v>31</v>
      </c>
      <c r="F22" s="270">
        <f>GenelBilgiler!T8</f>
        <v>6</v>
      </c>
      <c r="G22" s="181"/>
      <c r="H22" s="172" t="s">
        <v>322</v>
      </c>
      <c r="I22" s="173"/>
      <c r="J22" s="173"/>
      <c r="K22" s="173"/>
      <c r="L22" s="173"/>
      <c r="M22" s="173"/>
      <c r="N22" s="173"/>
      <c r="O22" s="173"/>
      <c r="P22" s="174"/>
      <c r="Q22" s="196" t="s">
        <v>441</v>
      </c>
      <c r="R22" s="197"/>
      <c r="S22" s="197"/>
      <c r="T22" s="197"/>
      <c r="U22" s="197"/>
      <c r="V22" s="197"/>
      <c r="W22" s="198"/>
      <c r="X22" s="222"/>
      <c r="Y22" s="220"/>
      <c r="Z22" s="220"/>
      <c r="AA22" s="220"/>
      <c r="AB22" s="220"/>
      <c r="AC22" s="220"/>
      <c r="AD22" s="221"/>
      <c r="AE22" s="222"/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17.399999999999999" customHeight="1" x14ac:dyDescent="0.3">
      <c r="B23" s="247"/>
      <c r="C23" s="250"/>
      <c r="D23" s="184"/>
      <c r="E23" s="186"/>
      <c r="F23" s="276"/>
      <c r="G23" s="181"/>
      <c r="H23" s="217"/>
      <c r="I23" s="218"/>
      <c r="J23" s="218"/>
      <c r="K23" s="218"/>
      <c r="L23" s="218"/>
      <c r="M23" s="218"/>
      <c r="N23" s="218"/>
      <c r="O23" s="218"/>
      <c r="P23" s="219"/>
      <c r="Q23" s="163"/>
      <c r="R23" s="164"/>
      <c r="S23" s="164"/>
      <c r="T23" s="164"/>
      <c r="U23" s="164"/>
      <c r="V23" s="164"/>
      <c r="W23" s="165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21.6" customHeight="1" x14ac:dyDescent="0.3">
      <c r="B24" s="247"/>
      <c r="C24" s="250"/>
      <c r="D24" s="184">
        <v>4</v>
      </c>
      <c r="E24" s="186" t="s">
        <v>407</v>
      </c>
      <c r="F24" s="188">
        <f>GenelBilgiler!T8</f>
        <v>6</v>
      </c>
      <c r="G24" s="181"/>
      <c r="H24" s="172" t="s">
        <v>454</v>
      </c>
      <c r="I24" s="173"/>
      <c r="J24" s="173"/>
      <c r="K24" s="173"/>
      <c r="L24" s="173"/>
      <c r="M24" s="173"/>
      <c r="N24" s="173"/>
      <c r="O24" s="173"/>
      <c r="P24" s="174"/>
      <c r="Q24" s="163"/>
      <c r="R24" s="164"/>
      <c r="S24" s="164"/>
      <c r="T24" s="164"/>
      <c r="U24" s="164"/>
      <c r="V24" s="164"/>
      <c r="W24" s="165"/>
      <c r="X24" s="222"/>
      <c r="Y24" s="220"/>
      <c r="Z24" s="220"/>
      <c r="AA24" s="220"/>
      <c r="AB24" s="220"/>
      <c r="AC24" s="220"/>
      <c r="AD24" s="221"/>
      <c r="AE24" s="211" t="s">
        <v>165</v>
      </c>
      <c r="AF24" s="212"/>
      <c r="AG24" s="212"/>
      <c r="AH24" s="212"/>
      <c r="AI24" s="212"/>
      <c r="AJ24" s="212"/>
      <c r="AK24" s="213"/>
      <c r="AL24" s="205" t="s">
        <v>246</v>
      </c>
      <c r="AM24" s="190" t="s">
        <v>56</v>
      </c>
      <c r="AN24" s="191"/>
      <c r="AO24" s="191"/>
      <c r="AP24" s="191"/>
      <c r="AQ24" s="192"/>
    </row>
    <row r="25" spans="1:43" ht="28.8" customHeight="1" thickBot="1" x14ac:dyDescent="0.35">
      <c r="B25" s="248"/>
      <c r="C25" s="251"/>
      <c r="D25" s="185"/>
      <c r="E25" s="187"/>
      <c r="F25" s="189"/>
      <c r="G25" s="179"/>
      <c r="H25" s="208"/>
      <c r="I25" s="209"/>
      <c r="J25" s="209"/>
      <c r="K25" s="209"/>
      <c r="L25" s="209"/>
      <c r="M25" s="209"/>
      <c r="N25" s="209"/>
      <c r="O25" s="209"/>
      <c r="P25" s="210"/>
      <c r="Q25" s="166"/>
      <c r="R25" s="167"/>
      <c r="S25" s="167"/>
      <c r="T25" s="167"/>
      <c r="U25" s="167"/>
      <c r="V25" s="167"/>
      <c r="W25" s="168"/>
      <c r="X25" s="252"/>
      <c r="Y25" s="253"/>
      <c r="Z25" s="253"/>
      <c r="AA25" s="253"/>
      <c r="AB25" s="253"/>
      <c r="AC25" s="253"/>
      <c r="AD25" s="254"/>
      <c r="AE25" s="214"/>
      <c r="AF25" s="215"/>
      <c r="AG25" s="215"/>
      <c r="AH25" s="215"/>
      <c r="AI25" s="215"/>
      <c r="AJ25" s="215"/>
      <c r="AK25" s="216"/>
      <c r="AL25" s="207"/>
      <c r="AM25" s="193"/>
      <c r="AN25" s="194"/>
      <c r="AO25" s="194"/>
      <c r="AP25" s="194"/>
      <c r="AQ25" s="195"/>
    </row>
    <row r="26" spans="1:43" ht="15" thickBot="1" x14ac:dyDescent="0.35"/>
    <row r="27" spans="1:43" ht="14.4" customHeight="1" x14ac:dyDescent="0.3">
      <c r="B27" s="246" t="s">
        <v>9</v>
      </c>
      <c r="C27" s="249"/>
      <c r="D27" s="257">
        <v>1</v>
      </c>
      <c r="E27" s="258" t="s">
        <v>40</v>
      </c>
      <c r="F27" s="259">
        <f>GenelBilgiler!T8</f>
        <v>6</v>
      </c>
      <c r="G27" s="180" t="s">
        <v>35</v>
      </c>
      <c r="H27" s="227" t="s">
        <v>455</v>
      </c>
      <c r="I27" s="228"/>
      <c r="J27" s="228"/>
      <c r="K27" s="228"/>
      <c r="L27" s="228"/>
      <c r="M27" s="228"/>
      <c r="N27" s="228"/>
      <c r="O27" s="228"/>
      <c r="P27" s="229"/>
      <c r="Q27" s="160" t="s">
        <v>442</v>
      </c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22.8" customHeight="1" x14ac:dyDescent="0.3">
      <c r="B28" s="247"/>
      <c r="C28" s="250"/>
      <c r="D28" s="184"/>
      <c r="E28" s="186"/>
      <c r="F28" s="188"/>
      <c r="G28" s="181"/>
      <c r="H28" s="217"/>
      <c r="I28" s="218"/>
      <c r="J28" s="218"/>
      <c r="K28" s="218"/>
      <c r="L28" s="218"/>
      <c r="M28" s="218"/>
      <c r="N28" s="218"/>
      <c r="O28" s="218"/>
      <c r="P28" s="219"/>
      <c r="Q28" s="163"/>
      <c r="R28" s="164"/>
      <c r="S28" s="164"/>
      <c r="T28" s="164"/>
      <c r="U28" s="164"/>
      <c r="V28" s="164"/>
      <c r="W28" s="165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4.4" customHeight="1" x14ac:dyDescent="0.3">
      <c r="B29" s="247"/>
      <c r="C29" s="250"/>
      <c r="D29" s="184">
        <v>2</v>
      </c>
      <c r="E29" s="186" t="s">
        <v>13</v>
      </c>
      <c r="F29" s="188">
        <f>GenelBilgiler!T8</f>
        <v>6</v>
      </c>
      <c r="G29" s="181"/>
      <c r="H29" s="172" t="s">
        <v>456</v>
      </c>
      <c r="I29" s="173"/>
      <c r="J29" s="173"/>
      <c r="K29" s="173"/>
      <c r="L29" s="173"/>
      <c r="M29" s="173"/>
      <c r="N29" s="173"/>
      <c r="O29" s="173"/>
      <c r="P29" s="174"/>
      <c r="Q29" s="163"/>
      <c r="R29" s="164"/>
      <c r="S29" s="164"/>
      <c r="T29" s="164"/>
      <c r="U29" s="164"/>
      <c r="V29" s="164"/>
      <c r="W29" s="165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51"/>
      <c r="AN29" s="149"/>
      <c r="AO29" s="149"/>
      <c r="AP29" s="149"/>
      <c r="AQ29" s="150"/>
    </row>
    <row r="30" spans="1:43" ht="22.8" customHeight="1" x14ac:dyDescent="0.3">
      <c r="B30" s="247"/>
      <c r="C30" s="250"/>
      <c r="D30" s="268"/>
      <c r="E30" s="269"/>
      <c r="F30" s="270"/>
      <c r="G30" s="206"/>
      <c r="H30" s="217"/>
      <c r="I30" s="218"/>
      <c r="J30" s="218"/>
      <c r="K30" s="218"/>
      <c r="L30" s="218"/>
      <c r="M30" s="218"/>
      <c r="N30" s="218"/>
      <c r="O30" s="218"/>
      <c r="P30" s="219"/>
      <c r="Q30" s="169"/>
      <c r="R30" s="170"/>
      <c r="S30" s="170"/>
      <c r="T30" s="170"/>
      <c r="U30" s="170"/>
      <c r="V30" s="170"/>
      <c r="W30" s="171"/>
      <c r="X30" s="271"/>
      <c r="Y30" s="272"/>
      <c r="Z30" s="272"/>
      <c r="AA30" s="272"/>
      <c r="AB30" s="272"/>
      <c r="AC30" s="272"/>
      <c r="AD30" s="273"/>
      <c r="AE30" s="271"/>
      <c r="AF30" s="272"/>
      <c r="AG30" s="272"/>
      <c r="AH30" s="272"/>
      <c r="AI30" s="272"/>
      <c r="AJ30" s="272"/>
      <c r="AK30" s="273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8"/>
      <c r="AN31" s="158"/>
      <c r="AO31" s="158"/>
      <c r="AP31" s="158"/>
      <c r="AQ31" s="159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8"/>
      <c r="AN32" s="158"/>
      <c r="AO32" s="158"/>
      <c r="AP32" s="158"/>
      <c r="AQ32" s="159"/>
    </row>
    <row r="33" spans="2:43" ht="40.799999999999997" customHeight="1" x14ac:dyDescent="0.3">
      <c r="B33" s="247"/>
      <c r="C33" s="250"/>
      <c r="D33" s="274">
        <v>4</v>
      </c>
      <c r="E33" s="275" t="s">
        <v>319</v>
      </c>
      <c r="F33" s="276">
        <f>GenelBilgiler!T8</f>
        <v>6</v>
      </c>
      <c r="G33" s="178" t="s">
        <v>35</v>
      </c>
      <c r="H33" s="172" t="s">
        <v>432</v>
      </c>
      <c r="I33" s="173"/>
      <c r="J33" s="173"/>
      <c r="K33" s="173"/>
      <c r="L33" s="173"/>
      <c r="M33" s="173"/>
      <c r="N33" s="173"/>
      <c r="O33" s="173"/>
      <c r="P33" s="174"/>
      <c r="Q33" s="196" t="s">
        <v>51</v>
      </c>
      <c r="R33" s="197"/>
      <c r="S33" s="197"/>
      <c r="T33" s="197"/>
      <c r="U33" s="197"/>
      <c r="V33" s="197"/>
      <c r="W33" s="198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 t="s">
        <v>449</v>
      </c>
      <c r="AN33" s="191"/>
      <c r="AO33" s="191"/>
      <c r="AP33" s="191"/>
      <c r="AQ33" s="192"/>
    </row>
    <row r="34" spans="2:43" ht="46.2" customHeight="1" thickBot="1" x14ac:dyDescent="0.35">
      <c r="B34" s="248"/>
      <c r="C34" s="251"/>
      <c r="D34" s="185"/>
      <c r="E34" s="187"/>
      <c r="F34" s="189"/>
      <c r="G34" s="179"/>
      <c r="H34" s="208"/>
      <c r="I34" s="209"/>
      <c r="J34" s="209"/>
      <c r="K34" s="209"/>
      <c r="L34" s="209"/>
      <c r="M34" s="209"/>
      <c r="N34" s="209"/>
      <c r="O34" s="209"/>
      <c r="P34" s="210"/>
      <c r="Q34" s="166"/>
      <c r="R34" s="167"/>
      <c r="S34" s="167"/>
      <c r="T34" s="167"/>
      <c r="U34" s="167"/>
      <c r="V34" s="167"/>
      <c r="W34" s="168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15" thickBot="1" x14ac:dyDescent="0.35"/>
    <row r="36" spans="2:43" ht="14.4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f>GenelBilgiler!T8</f>
        <v>6</v>
      </c>
      <c r="G36" s="180" t="s">
        <v>35</v>
      </c>
      <c r="H36" s="227" t="s">
        <v>107</v>
      </c>
      <c r="I36" s="228"/>
      <c r="J36" s="228"/>
      <c r="K36" s="228"/>
      <c r="L36" s="228"/>
      <c r="M36" s="228"/>
      <c r="N36" s="228"/>
      <c r="O36" s="228"/>
      <c r="P36" s="229"/>
      <c r="Q36" s="160" t="s">
        <v>443</v>
      </c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33.6" customHeight="1" x14ac:dyDescent="0.3">
      <c r="B37" s="247"/>
      <c r="C37" s="250"/>
      <c r="D37" s="184"/>
      <c r="E37" s="186"/>
      <c r="F37" s="188"/>
      <c r="G37" s="181"/>
      <c r="H37" s="217"/>
      <c r="I37" s="218"/>
      <c r="J37" s="218"/>
      <c r="K37" s="218"/>
      <c r="L37" s="218"/>
      <c r="M37" s="218"/>
      <c r="N37" s="218"/>
      <c r="O37" s="218"/>
      <c r="P37" s="219"/>
      <c r="Q37" s="163"/>
      <c r="R37" s="164"/>
      <c r="S37" s="164"/>
      <c r="T37" s="164"/>
      <c r="U37" s="164"/>
      <c r="V37" s="164"/>
      <c r="W37" s="165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14.4" customHeight="1" x14ac:dyDescent="0.3">
      <c r="B38" s="247"/>
      <c r="C38" s="250"/>
      <c r="D38" s="184">
        <v>2</v>
      </c>
      <c r="E38" s="186" t="s">
        <v>409</v>
      </c>
      <c r="F38" s="188">
        <f>GenelBilgiler!T8</f>
        <v>6</v>
      </c>
      <c r="G38" s="181"/>
      <c r="H38" s="172" t="s">
        <v>433</v>
      </c>
      <c r="I38" s="173"/>
      <c r="J38" s="173"/>
      <c r="K38" s="173"/>
      <c r="L38" s="173"/>
      <c r="M38" s="173"/>
      <c r="N38" s="173"/>
      <c r="O38" s="173"/>
      <c r="P38" s="174"/>
      <c r="Q38" s="163"/>
      <c r="R38" s="164"/>
      <c r="S38" s="164"/>
      <c r="T38" s="164"/>
      <c r="U38" s="164"/>
      <c r="V38" s="164"/>
      <c r="W38" s="165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14.4" customHeight="1" x14ac:dyDescent="0.3">
      <c r="B39" s="247"/>
      <c r="C39" s="250"/>
      <c r="D39" s="184"/>
      <c r="E39" s="186"/>
      <c r="F39" s="188"/>
      <c r="G39" s="181"/>
      <c r="H39" s="217"/>
      <c r="I39" s="218"/>
      <c r="J39" s="218"/>
      <c r="K39" s="218"/>
      <c r="L39" s="218"/>
      <c r="M39" s="218"/>
      <c r="N39" s="218"/>
      <c r="O39" s="218"/>
      <c r="P39" s="219"/>
      <c r="Q39" s="163"/>
      <c r="R39" s="164"/>
      <c r="S39" s="164"/>
      <c r="T39" s="164"/>
      <c r="U39" s="164"/>
      <c r="V39" s="164"/>
      <c r="W39" s="165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f>GenelBilgiler!T8</f>
        <v>6</v>
      </c>
      <c r="G40" s="181"/>
      <c r="H40" s="172" t="s">
        <v>108</v>
      </c>
      <c r="I40" s="173"/>
      <c r="J40" s="173"/>
      <c r="K40" s="173"/>
      <c r="L40" s="173"/>
      <c r="M40" s="173"/>
      <c r="N40" s="173"/>
      <c r="O40" s="173"/>
      <c r="P40" s="174"/>
      <c r="Q40" s="163"/>
      <c r="R40" s="164"/>
      <c r="S40" s="164"/>
      <c r="T40" s="164"/>
      <c r="U40" s="164"/>
      <c r="V40" s="164"/>
      <c r="W40" s="165"/>
      <c r="X40" s="222"/>
      <c r="Y40" s="220"/>
      <c r="Z40" s="220"/>
      <c r="AA40" s="220"/>
      <c r="AB40" s="220"/>
      <c r="AC40" s="220"/>
      <c r="AD40" s="221"/>
      <c r="AE40" s="211" t="s">
        <v>167</v>
      </c>
      <c r="AF40" s="212"/>
      <c r="AG40" s="212"/>
      <c r="AH40" s="212"/>
      <c r="AI40" s="212"/>
      <c r="AJ40" s="212"/>
      <c r="AK40" s="213"/>
      <c r="AL40" s="260" t="s">
        <v>249</v>
      </c>
      <c r="AM40" s="148"/>
      <c r="AN40" s="149"/>
      <c r="AO40" s="149"/>
      <c r="AP40" s="149"/>
      <c r="AQ40" s="150"/>
    </row>
    <row r="41" spans="2:43" ht="14.4" customHeight="1" x14ac:dyDescent="0.3">
      <c r="B41" s="247"/>
      <c r="C41" s="250"/>
      <c r="D41" s="184"/>
      <c r="E41" s="186"/>
      <c r="F41" s="188"/>
      <c r="G41" s="181"/>
      <c r="H41" s="217"/>
      <c r="I41" s="218"/>
      <c r="J41" s="218"/>
      <c r="K41" s="218"/>
      <c r="L41" s="218"/>
      <c r="M41" s="218"/>
      <c r="N41" s="218"/>
      <c r="O41" s="218"/>
      <c r="P41" s="219"/>
      <c r="Q41" s="169"/>
      <c r="R41" s="170"/>
      <c r="S41" s="170"/>
      <c r="T41" s="170"/>
      <c r="U41" s="170"/>
      <c r="V41" s="170"/>
      <c r="W41" s="171"/>
      <c r="X41" s="222"/>
      <c r="Y41" s="220"/>
      <c r="Z41" s="220"/>
      <c r="AA41" s="220"/>
      <c r="AB41" s="220"/>
      <c r="AC41" s="220"/>
      <c r="AD41" s="221"/>
      <c r="AE41" s="211"/>
      <c r="AF41" s="212"/>
      <c r="AG41" s="212"/>
      <c r="AH41" s="212"/>
      <c r="AI41" s="212"/>
      <c r="AJ41" s="212"/>
      <c r="AK41" s="213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f>GenelBilgiler!T8</f>
        <v>6</v>
      </c>
      <c r="G42" s="181"/>
      <c r="H42" s="172" t="s">
        <v>109</v>
      </c>
      <c r="I42" s="173"/>
      <c r="J42" s="173"/>
      <c r="K42" s="173"/>
      <c r="L42" s="173"/>
      <c r="M42" s="173"/>
      <c r="N42" s="173"/>
      <c r="O42" s="173"/>
      <c r="P42" s="174"/>
      <c r="Q42" s="196" t="s">
        <v>38</v>
      </c>
      <c r="R42" s="197"/>
      <c r="S42" s="197"/>
      <c r="T42" s="197"/>
      <c r="U42" s="197"/>
      <c r="V42" s="197"/>
      <c r="W42" s="198"/>
      <c r="X42" s="222"/>
      <c r="Y42" s="220"/>
      <c r="Z42" s="220"/>
      <c r="AA42" s="220"/>
      <c r="AB42" s="220"/>
      <c r="AC42" s="220"/>
      <c r="AD42" s="221"/>
      <c r="AE42" s="222"/>
      <c r="AF42" s="220"/>
      <c r="AG42" s="220"/>
      <c r="AH42" s="220"/>
      <c r="AI42" s="220"/>
      <c r="AJ42" s="220"/>
      <c r="AK42" s="221"/>
      <c r="AL42" s="205" t="s">
        <v>250</v>
      </c>
      <c r="AM42" s="148"/>
      <c r="AN42" s="149"/>
      <c r="AO42" s="149"/>
      <c r="AP42" s="149"/>
      <c r="AQ42" s="150"/>
    </row>
    <row r="43" spans="2:43" ht="14.4" customHeight="1" x14ac:dyDescent="0.3">
      <c r="B43" s="247"/>
      <c r="C43" s="250"/>
      <c r="D43" s="184"/>
      <c r="E43" s="186"/>
      <c r="F43" s="188"/>
      <c r="G43" s="181"/>
      <c r="H43" s="217"/>
      <c r="I43" s="218"/>
      <c r="J43" s="218"/>
      <c r="K43" s="218"/>
      <c r="L43" s="218"/>
      <c r="M43" s="218"/>
      <c r="N43" s="218"/>
      <c r="O43" s="218"/>
      <c r="P43" s="219"/>
      <c r="Q43" s="163"/>
      <c r="R43" s="164"/>
      <c r="S43" s="164"/>
      <c r="T43" s="164"/>
      <c r="U43" s="164"/>
      <c r="V43" s="164"/>
      <c r="W43" s="165"/>
      <c r="X43" s="222"/>
      <c r="Y43" s="220"/>
      <c r="Z43" s="220"/>
      <c r="AA43" s="220"/>
      <c r="AB43" s="220"/>
      <c r="AC43" s="220"/>
      <c r="AD43" s="221"/>
      <c r="AE43" s="222"/>
      <c r="AF43" s="220"/>
      <c r="AG43" s="220"/>
      <c r="AH43" s="220"/>
      <c r="AI43" s="220"/>
      <c r="AJ43" s="220"/>
      <c r="AK43" s="221"/>
      <c r="AL43" s="205"/>
      <c r="AM43" s="148"/>
      <c r="AN43" s="149"/>
      <c r="AO43" s="149"/>
      <c r="AP43" s="149"/>
      <c r="AQ43" s="150"/>
    </row>
    <row r="44" spans="2:43" ht="14.4" customHeight="1" x14ac:dyDescent="0.3">
      <c r="B44" s="247"/>
      <c r="C44" s="250"/>
      <c r="D44" s="184">
        <v>5</v>
      </c>
      <c r="E44" s="186" t="s">
        <v>412</v>
      </c>
      <c r="F44" s="188">
        <f>GenelBilgiler!T8</f>
        <v>6</v>
      </c>
      <c r="G44" s="181"/>
      <c r="H44" s="172" t="s">
        <v>110</v>
      </c>
      <c r="I44" s="173"/>
      <c r="J44" s="173"/>
      <c r="K44" s="173"/>
      <c r="L44" s="173"/>
      <c r="M44" s="173"/>
      <c r="N44" s="173"/>
      <c r="O44" s="173"/>
      <c r="P44" s="174"/>
      <c r="Q44" s="163"/>
      <c r="R44" s="164"/>
      <c r="S44" s="164"/>
      <c r="T44" s="164"/>
      <c r="U44" s="164"/>
      <c r="V44" s="164"/>
      <c r="W44" s="165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15" customHeight="1" thickBot="1" x14ac:dyDescent="0.35">
      <c r="B45" s="248"/>
      <c r="C45" s="251"/>
      <c r="D45" s="185"/>
      <c r="E45" s="187"/>
      <c r="F45" s="189"/>
      <c r="G45" s="179"/>
      <c r="H45" s="208"/>
      <c r="I45" s="209"/>
      <c r="J45" s="209"/>
      <c r="K45" s="209"/>
      <c r="L45" s="209"/>
      <c r="M45" s="209"/>
      <c r="N45" s="209"/>
      <c r="O45" s="209"/>
      <c r="P45" s="210"/>
      <c r="Q45" s="166"/>
      <c r="R45" s="167"/>
      <c r="S45" s="167"/>
      <c r="T45" s="167"/>
      <c r="U45" s="167"/>
      <c r="V45" s="167"/>
      <c r="W45" s="168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18.600000000000001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f>GenelBilgiler!T8</f>
        <v>6</v>
      </c>
      <c r="G47" s="180" t="s">
        <v>35</v>
      </c>
      <c r="H47" s="227" t="s">
        <v>434</v>
      </c>
      <c r="I47" s="228"/>
      <c r="J47" s="228"/>
      <c r="K47" s="228"/>
      <c r="L47" s="228"/>
      <c r="M47" s="228"/>
      <c r="N47" s="228"/>
      <c r="O47" s="228"/>
      <c r="P47" s="229"/>
      <c r="Q47" s="160" t="s">
        <v>38</v>
      </c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22.8" customHeight="1" x14ac:dyDescent="0.3">
      <c r="B48" s="247"/>
      <c r="C48" s="250"/>
      <c r="D48" s="184"/>
      <c r="E48" s="186"/>
      <c r="F48" s="188"/>
      <c r="G48" s="181"/>
      <c r="H48" s="217"/>
      <c r="I48" s="218"/>
      <c r="J48" s="218"/>
      <c r="K48" s="218"/>
      <c r="L48" s="218"/>
      <c r="M48" s="218"/>
      <c r="N48" s="218"/>
      <c r="O48" s="218"/>
      <c r="P48" s="219"/>
      <c r="Q48" s="169"/>
      <c r="R48" s="170"/>
      <c r="S48" s="170"/>
      <c r="T48" s="170"/>
      <c r="U48" s="170"/>
      <c r="V48" s="170"/>
      <c r="W48" s="171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14.4" customHeight="1" x14ac:dyDescent="0.3">
      <c r="B49" s="247"/>
      <c r="C49" s="250"/>
      <c r="D49" s="184">
        <v>2</v>
      </c>
      <c r="E49" s="186" t="s">
        <v>413</v>
      </c>
      <c r="F49" s="188">
        <f>GenelBilgiler!T8</f>
        <v>6</v>
      </c>
      <c r="G49" s="181"/>
      <c r="H49" s="172" t="s">
        <v>435</v>
      </c>
      <c r="I49" s="173"/>
      <c r="J49" s="173"/>
      <c r="K49" s="173"/>
      <c r="L49" s="173"/>
      <c r="M49" s="173"/>
      <c r="N49" s="173"/>
      <c r="O49" s="173"/>
      <c r="P49" s="174"/>
      <c r="Q49" s="196" t="s">
        <v>48</v>
      </c>
      <c r="R49" s="197"/>
      <c r="S49" s="197"/>
      <c r="T49" s="197"/>
      <c r="U49" s="197"/>
      <c r="V49" s="197"/>
      <c r="W49" s="198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33.6" customHeight="1" x14ac:dyDescent="0.3">
      <c r="B50" s="247"/>
      <c r="C50" s="250"/>
      <c r="D50" s="184"/>
      <c r="E50" s="186"/>
      <c r="F50" s="188"/>
      <c r="G50" s="181"/>
      <c r="H50" s="217"/>
      <c r="I50" s="218"/>
      <c r="J50" s="218"/>
      <c r="K50" s="218"/>
      <c r="L50" s="218"/>
      <c r="M50" s="218"/>
      <c r="N50" s="218"/>
      <c r="O50" s="218"/>
      <c r="P50" s="219"/>
      <c r="Q50" s="163"/>
      <c r="R50" s="164"/>
      <c r="S50" s="164"/>
      <c r="T50" s="164"/>
      <c r="U50" s="164"/>
      <c r="V50" s="164"/>
      <c r="W50" s="165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22.8" customHeight="1" x14ac:dyDescent="0.3">
      <c r="B51" s="247"/>
      <c r="C51" s="250"/>
      <c r="D51" s="184">
        <v>3</v>
      </c>
      <c r="E51" s="186" t="s">
        <v>42</v>
      </c>
      <c r="F51" s="188">
        <f>GenelBilgiler!T8</f>
        <v>6</v>
      </c>
      <c r="G51" s="181"/>
      <c r="H51" s="172" t="s">
        <v>435</v>
      </c>
      <c r="I51" s="173"/>
      <c r="J51" s="173"/>
      <c r="K51" s="173"/>
      <c r="L51" s="173"/>
      <c r="M51" s="173"/>
      <c r="N51" s="173"/>
      <c r="O51" s="173"/>
      <c r="P51" s="174"/>
      <c r="Q51" s="163"/>
      <c r="R51" s="164"/>
      <c r="S51" s="164"/>
      <c r="T51" s="164"/>
      <c r="U51" s="164"/>
      <c r="V51" s="164"/>
      <c r="W51" s="165"/>
      <c r="X51" s="222"/>
      <c r="Y51" s="220"/>
      <c r="Z51" s="220"/>
      <c r="AA51" s="220"/>
      <c r="AB51" s="220"/>
      <c r="AC51" s="220"/>
      <c r="AD51" s="221"/>
      <c r="AE51" s="222"/>
      <c r="AF51" s="220"/>
      <c r="AG51" s="220"/>
      <c r="AH51" s="220"/>
      <c r="AI51" s="220"/>
      <c r="AJ51" s="220"/>
      <c r="AK51" s="221"/>
      <c r="AL51" s="205" t="s">
        <v>254</v>
      </c>
      <c r="AM51" s="190" t="s">
        <v>166</v>
      </c>
      <c r="AN51" s="191"/>
      <c r="AO51" s="191"/>
      <c r="AP51" s="191"/>
      <c r="AQ51" s="192"/>
    </row>
    <row r="52" spans="2:43" ht="15" customHeight="1" thickBot="1" x14ac:dyDescent="0.35">
      <c r="B52" s="248"/>
      <c r="C52" s="251"/>
      <c r="D52" s="185"/>
      <c r="E52" s="187"/>
      <c r="F52" s="189"/>
      <c r="G52" s="179"/>
      <c r="H52" s="208"/>
      <c r="I52" s="209"/>
      <c r="J52" s="209"/>
      <c r="K52" s="209"/>
      <c r="L52" s="209"/>
      <c r="M52" s="209"/>
      <c r="N52" s="209"/>
      <c r="O52" s="209"/>
      <c r="P52" s="210"/>
      <c r="Q52" s="166"/>
      <c r="R52" s="167"/>
      <c r="S52" s="167"/>
      <c r="T52" s="167"/>
      <c r="U52" s="167"/>
      <c r="V52" s="167"/>
      <c r="W52" s="168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193"/>
      <c r="AN52" s="194"/>
      <c r="AO52" s="194"/>
      <c r="AP52" s="194"/>
      <c r="AQ52" s="195"/>
    </row>
    <row r="53" spans="2:43" ht="32.4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15" thickBot="1" x14ac:dyDescent="0.35"/>
    <row r="55" spans="2:43" ht="26.4" customHeight="1" x14ac:dyDescent="0.3">
      <c r="B55" s="246" t="s">
        <v>12</v>
      </c>
      <c r="C55" s="249"/>
      <c r="D55" s="257">
        <v>2</v>
      </c>
      <c r="E55" s="258" t="s">
        <v>415</v>
      </c>
      <c r="F55" s="259">
        <f>GenelBilgiler!T8</f>
        <v>6</v>
      </c>
      <c r="G55" s="180" t="s">
        <v>429</v>
      </c>
      <c r="H55" s="227" t="s">
        <v>436</v>
      </c>
      <c r="I55" s="228"/>
      <c r="J55" s="228"/>
      <c r="K55" s="228"/>
      <c r="L55" s="228"/>
      <c r="M55" s="228"/>
      <c r="N55" s="228"/>
      <c r="O55" s="228"/>
      <c r="P55" s="229"/>
      <c r="Q55" s="160" t="s">
        <v>48</v>
      </c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37.200000000000003" customHeight="1" x14ac:dyDescent="0.3">
      <c r="B56" s="247"/>
      <c r="C56" s="250"/>
      <c r="D56" s="184"/>
      <c r="E56" s="186"/>
      <c r="F56" s="188"/>
      <c r="G56" s="181"/>
      <c r="H56" s="217"/>
      <c r="I56" s="218"/>
      <c r="J56" s="218"/>
      <c r="K56" s="218"/>
      <c r="L56" s="218"/>
      <c r="M56" s="218"/>
      <c r="N56" s="218"/>
      <c r="O56" s="218"/>
      <c r="P56" s="219"/>
      <c r="Q56" s="163"/>
      <c r="R56" s="164"/>
      <c r="S56" s="164"/>
      <c r="T56" s="164"/>
      <c r="U56" s="164"/>
      <c r="V56" s="164"/>
      <c r="W56" s="165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35.4" customHeight="1" x14ac:dyDescent="0.3">
      <c r="B57" s="247"/>
      <c r="C57" s="250"/>
      <c r="D57" s="184">
        <v>3</v>
      </c>
      <c r="E57" s="186" t="s">
        <v>320</v>
      </c>
      <c r="F57" s="188">
        <f>GenelBilgiler!T8</f>
        <v>6</v>
      </c>
      <c r="G57" s="181"/>
      <c r="H57" s="172" t="s">
        <v>111</v>
      </c>
      <c r="I57" s="173"/>
      <c r="J57" s="173"/>
      <c r="K57" s="173"/>
      <c r="L57" s="173"/>
      <c r="M57" s="173"/>
      <c r="N57" s="173"/>
      <c r="O57" s="173"/>
      <c r="P57" s="174"/>
      <c r="Q57" s="163"/>
      <c r="R57" s="164"/>
      <c r="S57" s="164"/>
      <c r="T57" s="164"/>
      <c r="U57" s="164"/>
      <c r="V57" s="164"/>
      <c r="W57" s="165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27.6" customHeight="1" x14ac:dyDescent="0.3">
      <c r="B58" s="247"/>
      <c r="C58" s="250"/>
      <c r="D58" s="184"/>
      <c r="E58" s="186"/>
      <c r="F58" s="188"/>
      <c r="G58" s="181"/>
      <c r="H58" s="217"/>
      <c r="I58" s="218"/>
      <c r="J58" s="218"/>
      <c r="K58" s="218"/>
      <c r="L58" s="218"/>
      <c r="M58" s="218"/>
      <c r="N58" s="218"/>
      <c r="O58" s="218"/>
      <c r="P58" s="219"/>
      <c r="Q58" s="163"/>
      <c r="R58" s="164"/>
      <c r="S58" s="164"/>
      <c r="T58" s="164"/>
      <c r="U58" s="164"/>
      <c r="V58" s="164"/>
      <c r="W58" s="165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30" customHeight="1" x14ac:dyDescent="0.3">
      <c r="B59" s="247"/>
      <c r="C59" s="250"/>
      <c r="D59" s="184">
        <v>4</v>
      </c>
      <c r="E59" s="186" t="s">
        <v>54</v>
      </c>
      <c r="F59" s="188">
        <f>GenelBilgiler!T8</f>
        <v>6</v>
      </c>
      <c r="G59" s="181"/>
      <c r="H59" s="172" t="s">
        <v>436</v>
      </c>
      <c r="I59" s="173"/>
      <c r="J59" s="173"/>
      <c r="K59" s="173"/>
      <c r="L59" s="173"/>
      <c r="M59" s="173"/>
      <c r="N59" s="173"/>
      <c r="O59" s="173"/>
      <c r="P59" s="174"/>
      <c r="Q59" s="163"/>
      <c r="R59" s="164"/>
      <c r="S59" s="164"/>
      <c r="T59" s="164"/>
      <c r="U59" s="164"/>
      <c r="V59" s="164"/>
      <c r="W59" s="165"/>
      <c r="X59" s="222"/>
      <c r="Y59" s="220"/>
      <c r="Z59" s="220"/>
      <c r="AA59" s="220"/>
      <c r="AB59" s="220"/>
      <c r="AC59" s="220"/>
      <c r="AD59" s="221"/>
      <c r="AE59" s="211" t="s">
        <v>169</v>
      </c>
      <c r="AF59" s="212"/>
      <c r="AG59" s="212"/>
      <c r="AH59" s="212"/>
      <c r="AI59" s="212"/>
      <c r="AJ59" s="212"/>
      <c r="AK59" s="213"/>
      <c r="AL59" s="205" t="s">
        <v>257</v>
      </c>
      <c r="AM59" s="190" t="s">
        <v>163</v>
      </c>
      <c r="AN59" s="191"/>
      <c r="AO59" s="191"/>
      <c r="AP59" s="191"/>
      <c r="AQ59" s="192"/>
    </row>
    <row r="60" spans="2:43" ht="27.6" customHeight="1" thickBot="1" x14ac:dyDescent="0.35">
      <c r="B60" s="248"/>
      <c r="C60" s="251"/>
      <c r="D60" s="185"/>
      <c r="E60" s="187"/>
      <c r="F60" s="189"/>
      <c r="G60" s="179"/>
      <c r="H60" s="208"/>
      <c r="I60" s="209"/>
      <c r="J60" s="209"/>
      <c r="K60" s="209"/>
      <c r="L60" s="209"/>
      <c r="M60" s="209"/>
      <c r="N60" s="209"/>
      <c r="O60" s="209"/>
      <c r="P60" s="210"/>
      <c r="Q60" s="166"/>
      <c r="R60" s="167"/>
      <c r="S60" s="167"/>
      <c r="T60" s="167"/>
      <c r="U60" s="167"/>
      <c r="V60" s="167"/>
      <c r="W60" s="168"/>
      <c r="X60" s="252"/>
      <c r="Y60" s="253"/>
      <c r="Z60" s="253"/>
      <c r="AA60" s="253"/>
      <c r="AB60" s="253"/>
      <c r="AC60" s="253"/>
      <c r="AD60" s="254"/>
      <c r="AE60" s="214"/>
      <c r="AF60" s="215"/>
      <c r="AG60" s="215"/>
      <c r="AH60" s="215"/>
      <c r="AI60" s="215"/>
      <c r="AJ60" s="215"/>
      <c r="AK60" s="216"/>
      <c r="AL60" s="207"/>
      <c r="AM60" s="193"/>
      <c r="AN60" s="194"/>
      <c r="AO60" s="194"/>
      <c r="AP60" s="194"/>
      <c r="AQ60" s="195"/>
    </row>
    <row r="61" spans="2:43" ht="33.6" customHeight="1" thickBot="1" x14ac:dyDescent="0.35"/>
    <row r="62" spans="2:43" ht="31.2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f>GenelBilgiler!T8</f>
        <v>6</v>
      </c>
      <c r="G62" s="182" t="s">
        <v>429</v>
      </c>
      <c r="H62" s="227" t="s">
        <v>111</v>
      </c>
      <c r="I62" s="228"/>
      <c r="J62" s="228"/>
      <c r="K62" s="228"/>
      <c r="L62" s="228"/>
      <c r="M62" s="228"/>
      <c r="N62" s="228"/>
      <c r="O62" s="228"/>
      <c r="P62" s="229"/>
      <c r="Q62" s="160" t="s">
        <v>48</v>
      </c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27" customHeight="1" x14ac:dyDescent="0.3">
      <c r="B63" s="247"/>
      <c r="C63" s="250"/>
      <c r="D63" s="184"/>
      <c r="E63" s="186"/>
      <c r="F63" s="188"/>
      <c r="G63" s="183"/>
      <c r="H63" s="217"/>
      <c r="I63" s="218"/>
      <c r="J63" s="218"/>
      <c r="K63" s="218"/>
      <c r="L63" s="218"/>
      <c r="M63" s="218"/>
      <c r="N63" s="218"/>
      <c r="O63" s="218"/>
      <c r="P63" s="219"/>
      <c r="Q63" s="169"/>
      <c r="R63" s="170"/>
      <c r="S63" s="170"/>
      <c r="T63" s="170"/>
      <c r="U63" s="170"/>
      <c r="V63" s="170"/>
      <c r="W63" s="171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36" customHeight="1" x14ac:dyDescent="0.3">
      <c r="B64" s="247"/>
      <c r="C64" s="250"/>
      <c r="D64" s="184">
        <v>2</v>
      </c>
      <c r="E64" s="186" t="s">
        <v>318</v>
      </c>
      <c r="F64" s="188">
        <f>GenelBilgiler!T8</f>
        <v>6</v>
      </c>
      <c r="G64" s="178" t="s">
        <v>28</v>
      </c>
      <c r="H64" s="172" t="s">
        <v>472</v>
      </c>
      <c r="I64" s="173"/>
      <c r="J64" s="173"/>
      <c r="K64" s="173"/>
      <c r="L64" s="173"/>
      <c r="M64" s="173"/>
      <c r="N64" s="173"/>
      <c r="O64" s="173"/>
      <c r="P64" s="174"/>
      <c r="Q64" s="196" t="s">
        <v>325</v>
      </c>
      <c r="R64" s="197"/>
      <c r="S64" s="197"/>
      <c r="T64" s="197"/>
      <c r="U64" s="197"/>
      <c r="V64" s="197"/>
      <c r="W64" s="198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29.4" customHeight="1" x14ac:dyDescent="0.3">
      <c r="B65" s="247"/>
      <c r="C65" s="250"/>
      <c r="D65" s="184"/>
      <c r="E65" s="186"/>
      <c r="F65" s="188"/>
      <c r="G65" s="181"/>
      <c r="H65" s="217"/>
      <c r="I65" s="218"/>
      <c r="J65" s="218"/>
      <c r="K65" s="218"/>
      <c r="L65" s="218"/>
      <c r="M65" s="218"/>
      <c r="N65" s="218"/>
      <c r="O65" s="218"/>
      <c r="P65" s="219"/>
      <c r="Q65" s="163"/>
      <c r="R65" s="164"/>
      <c r="S65" s="164"/>
      <c r="T65" s="164"/>
      <c r="U65" s="164"/>
      <c r="V65" s="164"/>
      <c r="W65" s="165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58.8" customHeight="1" x14ac:dyDescent="0.3">
      <c r="B66" s="247"/>
      <c r="C66" s="250"/>
      <c r="D66" s="184">
        <v>3</v>
      </c>
      <c r="E66" s="186" t="s">
        <v>5</v>
      </c>
      <c r="F66" s="97">
        <f>GenelBilgiler!T8 - 2</f>
        <v>4</v>
      </c>
      <c r="G66" s="181"/>
      <c r="H66" s="172" t="s">
        <v>112</v>
      </c>
      <c r="I66" s="173"/>
      <c r="J66" s="173"/>
      <c r="K66" s="173"/>
      <c r="L66" s="173"/>
      <c r="M66" s="173"/>
      <c r="N66" s="173"/>
      <c r="O66" s="173"/>
      <c r="P66" s="174"/>
      <c r="Q66" s="163"/>
      <c r="R66" s="164"/>
      <c r="S66" s="164"/>
      <c r="T66" s="164"/>
      <c r="U66" s="164"/>
      <c r="V66" s="164"/>
      <c r="W66" s="165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51" t="s">
        <v>447</v>
      </c>
      <c r="AN66" s="152"/>
      <c r="AO66" s="152"/>
      <c r="AP66" s="152"/>
      <c r="AQ66" s="153"/>
    </row>
    <row r="67" spans="2:43" ht="33" customHeight="1" x14ac:dyDescent="0.3">
      <c r="B67" s="247"/>
      <c r="C67" s="250"/>
      <c r="D67" s="184"/>
      <c r="E67" s="186"/>
      <c r="F67" s="97">
        <v>2</v>
      </c>
      <c r="G67" s="181"/>
      <c r="H67" s="217" t="s">
        <v>113</v>
      </c>
      <c r="I67" s="218"/>
      <c r="J67" s="218"/>
      <c r="K67" s="218"/>
      <c r="L67" s="218"/>
      <c r="M67" s="218"/>
      <c r="N67" s="218"/>
      <c r="O67" s="218"/>
      <c r="P67" s="219"/>
      <c r="Q67" s="196" t="s">
        <v>39</v>
      </c>
      <c r="R67" s="197"/>
      <c r="S67" s="197"/>
      <c r="T67" s="197"/>
      <c r="U67" s="197"/>
      <c r="V67" s="197"/>
      <c r="W67" s="198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51"/>
      <c r="AN67" s="152"/>
      <c r="AO67" s="152"/>
      <c r="AP67" s="152"/>
      <c r="AQ67" s="153"/>
    </row>
    <row r="68" spans="2:43" ht="14.4" customHeight="1" x14ac:dyDescent="0.3">
      <c r="B68" s="247"/>
      <c r="C68" s="250"/>
      <c r="D68" s="184">
        <v>4</v>
      </c>
      <c r="E68" s="186" t="s">
        <v>417</v>
      </c>
      <c r="F68" s="188">
        <f>GenelBilgiler!T8</f>
        <v>6</v>
      </c>
      <c r="G68" s="181"/>
      <c r="H68" s="172" t="s">
        <v>471</v>
      </c>
      <c r="I68" s="173"/>
      <c r="J68" s="173"/>
      <c r="K68" s="173"/>
      <c r="L68" s="173"/>
      <c r="M68" s="173"/>
      <c r="N68" s="173"/>
      <c r="O68" s="173"/>
      <c r="P68" s="174"/>
      <c r="Q68" s="163"/>
      <c r="R68" s="164"/>
      <c r="S68" s="164"/>
      <c r="T68" s="164"/>
      <c r="U68" s="164"/>
      <c r="V68" s="164"/>
      <c r="W68" s="165"/>
      <c r="X68" s="222"/>
      <c r="Y68" s="220"/>
      <c r="Z68" s="220"/>
      <c r="AA68" s="220"/>
      <c r="AB68" s="220"/>
      <c r="AC68" s="220"/>
      <c r="AD68" s="221"/>
      <c r="AE68" s="211" t="s">
        <v>168</v>
      </c>
      <c r="AF68" s="220"/>
      <c r="AG68" s="220"/>
      <c r="AH68" s="220"/>
      <c r="AI68" s="220"/>
      <c r="AJ68" s="220"/>
      <c r="AK68" s="221"/>
      <c r="AL68" s="205" t="s">
        <v>261</v>
      </c>
      <c r="AM68" s="151"/>
      <c r="AN68" s="152"/>
      <c r="AO68" s="152"/>
      <c r="AP68" s="152"/>
      <c r="AQ68" s="153"/>
    </row>
    <row r="69" spans="2:43" ht="39.6" customHeight="1" x14ac:dyDescent="0.3">
      <c r="B69" s="247"/>
      <c r="C69" s="250"/>
      <c r="D69" s="184"/>
      <c r="E69" s="186"/>
      <c r="F69" s="188"/>
      <c r="G69" s="181"/>
      <c r="H69" s="217"/>
      <c r="I69" s="218"/>
      <c r="J69" s="218"/>
      <c r="K69" s="218"/>
      <c r="L69" s="218"/>
      <c r="M69" s="218"/>
      <c r="N69" s="218"/>
      <c r="O69" s="218"/>
      <c r="P69" s="219"/>
      <c r="Q69" s="163"/>
      <c r="R69" s="164"/>
      <c r="S69" s="164"/>
      <c r="T69" s="164"/>
      <c r="U69" s="164"/>
      <c r="V69" s="164"/>
      <c r="W69" s="165"/>
      <c r="X69" s="222"/>
      <c r="Y69" s="220"/>
      <c r="Z69" s="220"/>
      <c r="AA69" s="220"/>
      <c r="AB69" s="220"/>
      <c r="AC69" s="220"/>
      <c r="AD69" s="221"/>
      <c r="AE69" s="222"/>
      <c r="AF69" s="220"/>
      <c r="AG69" s="220"/>
      <c r="AH69" s="220"/>
      <c r="AI69" s="220"/>
      <c r="AJ69" s="220"/>
      <c r="AK69" s="221"/>
      <c r="AL69" s="205"/>
      <c r="AM69" s="151"/>
      <c r="AN69" s="152"/>
      <c r="AO69" s="152"/>
      <c r="AP69" s="152"/>
      <c r="AQ69" s="153"/>
    </row>
    <row r="70" spans="2:43" ht="14.4" customHeight="1" x14ac:dyDescent="0.3">
      <c r="B70" s="247"/>
      <c r="C70" s="250"/>
      <c r="D70" s="184">
        <v>5</v>
      </c>
      <c r="E70" s="186" t="s">
        <v>55</v>
      </c>
      <c r="F70" s="188">
        <f>GenelBilgiler!T8</f>
        <v>6</v>
      </c>
      <c r="G70" s="181"/>
      <c r="H70" s="172" t="s">
        <v>459</v>
      </c>
      <c r="I70" s="173"/>
      <c r="J70" s="173"/>
      <c r="K70" s="173"/>
      <c r="L70" s="173"/>
      <c r="M70" s="173"/>
      <c r="N70" s="173"/>
      <c r="O70" s="173"/>
      <c r="P70" s="174"/>
      <c r="Q70" s="163"/>
      <c r="R70" s="164"/>
      <c r="S70" s="164"/>
      <c r="T70" s="164"/>
      <c r="U70" s="164"/>
      <c r="V70" s="164"/>
      <c r="W70" s="165"/>
      <c r="X70" s="222"/>
      <c r="Y70" s="220"/>
      <c r="Z70" s="220"/>
      <c r="AA70" s="220"/>
      <c r="AB70" s="220"/>
      <c r="AC70" s="220"/>
      <c r="AD70" s="221"/>
      <c r="AE70" s="211" t="s">
        <v>172</v>
      </c>
      <c r="AF70" s="212"/>
      <c r="AG70" s="212"/>
      <c r="AH70" s="212"/>
      <c r="AI70" s="212"/>
      <c r="AJ70" s="212"/>
      <c r="AK70" s="213"/>
      <c r="AL70" s="205" t="s">
        <v>262</v>
      </c>
      <c r="AM70" s="190" t="s">
        <v>446</v>
      </c>
      <c r="AN70" s="191"/>
      <c r="AO70" s="191"/>
      <c r="AP70" s="191"/>
      <c r="AQ70" s="192"/>
    </row>
    <row r="71" spans="2:43" ht="49.2" customHeight="1" thickBot="1" x14ac:dyDescent="0.35">
      <c r="B71" s="248"/>
      <c r="C71" s="251"/>
      <c r="D71" s="185"/>
      <c r="E71" s="187"/>
      <c r="F71" s="189"/>
      <c r="G71" s="179"/>
      <c r="H71" s="208"/>
      <c r="I71" s="209"/>
      <c r="J71" s="209"/>
      <c r="K71" s="209"/>
      <c r="L71" s="209"/>
      <c r="M71" s="209"/>
      <c r="N71" s="209"/>
      <c r="O71" s="209"/>
      <c r="P71" s="210"/>
      <c r="Q71" s="166"/>
      <c r="R71" s="167"/>
      <c r="S71" s="167"/>
      <c r="T71" s="167"/>
      <c r="U71" s="167"/>
      <c r="V71" s="167"/>
      <c r="W71" s="168"/>
      <c r="X71" s="252"/>
      <c r="Y71" s="253"/>
      <c r="Z71" s="253"/>
      <c r="AA71" s="253"/>
      <c r="AB71" s="253"/>
      <c r="AC71" s="253"/>
      <c r="AD71" s="254"/>
      <c r="AE71" s="214"/>
      <c r="AF71" s="215"/>
      <c r="AG71" s="215"/>
      <c r="AH71" s="215"/>
      <c r="AI71" s="215"/>
      <c r="AJ71" s="215"/>
      <c r="AK71" s="216"/>
      <c r="AL71" s="207"/>
      <c r="AM71" s="193"/>
      <c r="AN71" s="194"/>
      <c r="AO71" s="194"/>
      <c r="AP71" s="194"/>
      <c r="AQ71" s="195"/>
    </row>
    <row r="72" spans="2:43" ht="29.4" customHeight="1" x14ac:dyDescent="0.3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9" customHeight="1" thickBot="1" x14ac:dyDescent="0.35"/>
    <row r="74" spans="2:43" ht="34.200000000000003" customHeight="1" x14ac:dyDescent="0.3">
      <c r="B74" s="246" t="s">
        <v>8</v>
      </c>
      <c r="C74" s="249"/>
      <c r="D74" s="257">
        <v>1</v>
      </c>
      <c r="E74" s="258" t="s">
        <v>30</v>
      </c>
      <c r="F74" s="259">
        <f>GenelBilgiler!T8</f>
        <v>6</v>
      </c>
      <c r="G74" s="180" t="s">
        <v>28</v>
      </c>
      <c r="H74" s="227" t="s">
        <v>396</v>
      </c>
      <c r="I74" s="228"/>
      <c r="J74" s="228"/>
      <c r="K74" s="228"/>
      <c r="L74" s="228"/>
      <c r="M74" s="228"/>
      <c r="N74" s="228"/>
      <c r="O74" s="228"/>
      <c r="P74" s="229"/>
      <c r="Q74" s="160" t="s">
        <v>39</v>
      </c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437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62.4" customHeight="1" x14ac:dyDescent="0.3">
      <c r="B75" s="247"/>
      <c r="C75" s="250"/>
      <c r="D75" s="268"/>
      <c r="E75" s="269"/>
      <c r="F75" s="270"/>
      <c r="G75" s="206"/>
      <c r="H75" s="217"/>
      <c r="I75" s="218"/>
      <c r="J75" s="218"/>
      <c r="K75" s="218"/>
      <c r="L75" s="218"/>
      <c r="M75" s="218"/>
      <c r="N75" s="218"/>
      <c r="O75" s="218"/>
      <c r="P75" s="219"/>
      <c r="Q75" s="169"/>
      <c r="R75" s="170"/>
      <c r="S75" s="170"/>
      <c r="T75" s="170"/>
      <c r="U75" s="170"/>
      <c r="V75" s="170"/>
      <c r="W75" s="171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8"/>
      <c r="AN76" s="158"/>
      <c r="AO76" s="158"/>
      <c r="AP76" s="158"/>
      <c r="AQ76" s="159"/>
    </row>
    <row r="77" spans="2:43" ht="14.4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8"/>
      <c r="AN77" s="158"/>
      <c r="AO77" s="158"/>
      <c r="AP77" s="158"/>
      <c r="AQ77" s="159"/>
    </row>
    <row r="78" spans="2:43" ht="24.6" customHeight="1" x14ac:dyDescent="0.3">
      <c r="B78" s="247"/>
      <c r="C78" s="250"/>
      <c r="D78" s="274">
        <v>3</v>
      </c>
      <c r="E78" s="275" t="s">
        <v>31</v>
      </c>
      <c r="F78" s="276">
        <f>GenelBilgiler!T8</f>
        <v>6</v>
      </c>
      <c r="G78" s="178" t="s">
        <v>28</v>
      </c>
      <c r="H78" s="172" t="s">
        <v>193</v>
      </c>
      <c r="I78" s="173"/>
      <c r="J78" s="173"/>
      <c r="K78" s="173"/>
      <c r="L78" s="173"/>
      <c r="M78" s="173"/>
      <c r="N78" s="173"/>
      <c r="O78" s="173"/>
      <c r="P78" s="174"/>
      <c r="Q78" s="196" t="s">
        <v>444</v>
      </c>
      <c r="R78" s="197"/>
      <c r="S78" s="197"/>
      <c r="T78" s="197"/>
      <c r="U78" s="197"/>
      <c r="V78" s="197"/>
      <c r="W78" s="198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265"/>
      <c r="AN78" s="266"/>
      <c r="AO78" s="266"/>
      <c r="AP78" s="266"/>
      <c r="AQ78" s="267"/>
    </row>
    <row r="79" spans="2:43" ht="28.2" customHeight="1" x14ac:dyDescent="0.3">
      <c r="B79" s="247"/>
      <c r="C79" s="250"/>
      <c r="D79" s="184"/>
      <c r="E79" s="186"/>
      <c r="F79" s="188"/>
      <c r="G79" s="181"/>
      <c r="H79" s="217"/>
      <c r="I79" s="218"/>
      <c r="J79" s="218"/>
      <c r="K79" s="218"/>
      <c r="L79" s="218"/>
      <c r="M79" s="218"/>
      <c r="N79" s="218"/>
      <c r="O79" s="218"/>
      <c r="P79" s="219"/>
      <c r="Q79" s="163"/>
      <c r="R79" s="164"/>
      <c r="S79" s="164"/>
      <c r="T79" s="164"/>
      <c r="U79" s="164"/>
      <c r="V79" s="164"/>
      <c r="W79" s="165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48"/>
      <c r="AN79" s="149"/>
      <c r="AO79" s="149"/>
      <c r="AP79" s="149"/>
      <c r="AQ79" s="150"/>
    </row>
    <row r="80" spans="2:43" ht="28.8" customHeight="1" x14ac:dyDescent="0.3">
      <c r="B80" s="247"/>
      <c r="C80" s="250"/>
      <c r="D80" s="184">
        <v>4</v>
      </c>
      <c r="E80" s="186" t="s">
        <v>407</v>
      </c>
      <c r="F80" s="188">
        <f>GenelBilgiler!T8</f>
        <v>6</v>
      </c>
      <c r="G80" s="181"/>
      <c r="H80" s="172" t="s">
        <v>470</v>
      </c>
      <c r="I80" s="173"/>
      <c r="J80" s="173"/>
      <c r="K80" s="173"/>
      <c r="L80" s="173"/>
      <c r="M80" s="173"/>
      <c r="N80" s="173"/>
      <c r="O80" s="173"/>
      <c r="P80" s="174"/>
      <c r="Q80" s="163"/>
      <c r="R80" s="164"/>
      <c r="S80" s="164"/>
      <c r="T80" s="164"/>
      <c r="U80" s="164"/>
      <c r="V80" s="164"/>
      <c r="W80" s="165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 t="s">
        <v>21</v>
      </c>
      <c r="AN80" s="191"/>
      <c r="AO80" s="191"/>
      <c r="AP80" s="191"/>
      <c r="AQ80" s="192"/>
    </row>
    <row r="81" spans="2:43" ht="55.8" customHeight="1" thickBot="1" x14ac:dyDescent="0.35">
      <c r="B81" s="248"/>
      <c r="C81" s="251"/>
      <c r="D81" s="185"/>
      <c r="E81" s="187"/>
      <c r="F81" s="189"/>
      <c r="G81" s="179"/>
      <c r="H81" s="208"/>
      <c r="I81" s="209"/>
      <c r="J81" s="209"/>
      <c r="K81" s="209"/>
      <c r="L81" s="209"/>
      <c r="M81" s="209"/>
      <c r="N81" s="209"/>
      <c r="O81" s="209"/>
      <c r="P81" s="210"/>
      <c r="Q81" s="166"/>
      <c r="R81" s="167"/>
      <c r="S81" s="167"/>
      <c r="T81" s="167"/>
      <c r="U81" s="167"/>
      <c r="V81" s="167"/>
      <c r="W81" s="168"/>
      <c r="X81" s="252"/>
      <c r="Y81" s="253"/>
      <c r="Z81" s="253"/>
      <c r="AA81" s="253"/>
      <c r="AB81" s="253"/>
      <c r="AC81" s="253"/>
      <c r="AD81" s="254"/>
      <c r="AE81" s="252"/>
      <c r="AF81" s="253"/>
      <c r="AG81" s="253"/>
      <c r="AH81" s="253"/>
      <c r="AI81" s="253"/>
      <c r="AJ81" s="253"/>
      <c r="AK81" s="254"/>
      <c r="AL81" s="207"/>
      <c r="AM81" s="193"/>
      <c r="AN81" s="194"/>
      <c r="AO81" s="194"/>
      <c r="AP81" s="194"/>
      <c r="AQ81" s="195"/>
    </row>
    <row r="82" spans="2:43" ht="15" thickBot="1" x14ac:dyDescent="0.35"/>
    <row r="83" spans="2:43" ht="19.2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f>GenelBilgiler!T8</f>
        <v>6</v>
      </c>
      <c r="G83" s="180" t="s">
        <v>28</v>
      </c>
      <c r="H83" s="227" t="s">
        <v>462</v>
      </c>
      <c r="I83" s="228"/>
      <c r="J83" s="228"/>
      <c r="K83" s="228"/>
      <c r="L83" s="228"/>
      <c r="M83" s="228"/>
      <c r="N83" s="228"/>
      <c r="O83" s="228"/>
      <c r="P83" s="229"/>
      <c r="Q83" s="160" t="s">
        <v>323</v>
      </c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31.2" customHeight="1" x14ac:dyDescent="0.3">
      <c r="B84" s="247"/>
      <c r="C84" s="250"/>
      <c r="D84" s="184"/>
      <c r="E84" s="186"/>
      <c r="F84" s="188"/>
      <c r="G84" s="181"/>
      <c r="H84" s="217"/>
      <c r="I84" s="218"/>
      <c r="J84" s="218"/>
      <c r="K84" s="218"/>
      <c r="L84" s="218"/>
      <c r="M84" s="218"/>
      <c r="N84" s="218"/>
      <c r="O84" s="218"/>
      <c r="P84" s="219"/>
      <c r="Q84" s="169"/>
      <c r="R84" s="170"/>
      <c r="S84" s="170"/>
      <c r="T84" s="170"/>
      <c r="U84" s="170"/>
      <c r="V84" s="170"/>
      <c r="W84" s="171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24" customHeight="1" x14ac:dyDescent="0.3">
      <c r="B85" s="247"/>
      <c r="C85" s="250"/>
      <c r="D85" s="184">
        <v>2</v>
      </c>
      <c r="E85" s="186" t="s">
        <v>420</v>
      </c>
      <c r="F85" s="188">
        <f>GenelBilgiler!T8</f>
        <v>6</v>
      </c>
      <c r="G85" s="181"/>
      <c r="H85" s="172" t="s">
        <v>463</v>
      </c>
      <c r="I85" s="173"/>
      <c r="J85" s="173"/>
      <c r="K85" s="173"/>
      <c r="L85" s="173"/>
      <c r="M85" s="173"/>
      <c r="N85" s="173"/>
      <c r="O85" s="173"/>
      <c r="P85" s="174"/>
      <c r="Q85" s="196" t="s">
        <v>445</v>
      </c>
      <c r="R85" s="197"/>
      <c r="S85" s="197"/>
      <c r="T85" s="197"/>
      <c r="U85" s="197"/>
      <c r="V85" s="197"/>
      <c r="W85" s="198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36.6" customHeight="1" x14ac:dyDescent="0.3">
      <c r="B86" s="247"/>
      <c r="C86" s="250"/>
      <c r="D86" s="184"/>
      <c r="E86" s="186"/>
      <c r="F86" s="188"/>
      <c r="G86" s="181"/>
      <c r="H86" s="217"/>
      <c r="I86" s="218"/>
      <c r="J86" s="218"/>
      <c r="K86" s="218"/>
      <c r="L86" s="218"/>
      <c r="M86" s="218"/>
      <c r="N86" s="218"/>
      <c r="O86" s="218"/>
      <c r="P86" s="219"/>
      <c r="Q86" s="163"/>
      <c r="R86" s="164"/>
      <c r="S86" s="164"/>
      <c r="T86" s="164"/>
      <c r="U86" s="164"/>
      <c r="V86" s="164"/>
      <c r="W86" s="165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26.4" customHeight="1" x14ac:dyDescent="0.3">
      <c r="B87" s="247"/>
      <c r="C87" s="250"/>
      <c r="D87" s="184">
        <v>3</v>
      </c>
      <c r="E87" s="186" t="s">
        <v>421</v>
      </c>
      <c r="F87" s="188">
        <f>GenelBilgiler!T8</f>
        <v>6</v>
      </c>
      <c r="G87" s="181"/>
      <c r="H87" s="172" t="s">
        <v>464</v>
      </c>
      <c r="I87" s="173"/>
      <c r="J87" s="173"/>
      <c r="K87" s="173"/>
      <c r="L87" s="173"/>
      <c r="M87" s="173"/>
      <c r="N87" s="173"/>
      <c r="O87" s="173"/>
      <c r="P87" s="174"/>
      <c r="Q87" s="163"/>
      <c r="R87" s="164"/>
      <c r="S87" s="164"/>
      <c r="T87" s="164"/>
      <c r="U87" s="164"/>
      <c r="V87" s="164"/>
      <c r="W87" s="165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51"/>
      <c r="AN87" s="149"/>
      <c r="AO87" s="149"/>
      <c r="AP87" s="149"/>
      <c r="AQ87" s="150"/>
    </row>
    <row r="88" spans="2:43" ht="26.4" customHeight="1" x14ac:dyDescent="0.3">
      <c r="B88" s="247"/>
      <c r="C88" s="250"/>
      <c r="D88" s="184"/>
      <c r="E88" s="186"/>
      <c r="F88" s="188"/>
      <c r="G88" s="181"/>
      <c r="H88" s="217"/>
      <c r="I88" s="218"/>
      <c r="J88" s="218"/>
      <c r="K88" s="218"/>
      <c r="L88" s="218"/>
      <c r="M88" s="218"/>
      <c r="N88" s="218"/>
      <c r="O88" s="218"/>
      <c r="P88" s="219"/>
      <c r="Q88" s="163"/>
      <c r="R88" s="164"/>
      <c r="S88" s="164"/>
      <c r="T88" s="164"/>
      <c r="U88" s="164"/>
      <c r="V88" s="164"/>
      <c r="W88" s="165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48"/>
      <c r="AN88" s="149"/>
      <c r="AO88" s="149"/>
      <c r="AP88" s="149"/>
      <c r="AQ88" s="150"/>
    </row>
    <row r="89" spans="2:43" ht="56.4" customHeight="1" x14ac:dyDescent="0.3">
      <c r="B89" s="247"/>
      <c r="C89" s="250"/>
      <c r="D89" s="184">
        <v>4</v>
      </c>
      <c r="E89" s="186" t="s">
        <v>53</v>
      </c>
      <c r="F89" s="102">
        <v>2</v>
      </c>
      <c r="G89" s="181"/>
      <c r="H89" s="172" t="s">
        <v>465</v>
      </c>
      <c r="I89" s="173"/>
      <c r="J89" s="173"/>
      <c r="K89" s="173"/>
      <c r="L89" s="173"/>
      <c r="M89" s="173"/>
      <c r="N89" s="173"/>
      <c r="O89" s="173"/>
      <c r="P89" s="174"/>
      <c r="Q89" s="169"/>
      <c r="R89" s="170"/>
      <c r="S89" s="170"/>
      <c r="T89" s="170"/>
      <c r="U89" s="170"/>
      <c r="V89" s="170"/>
      <c r="W89" s="171"/>
      <c r="X89" s="222"/>
      <c r="Y89" s="220"/>
      <c r="Z89" s="220"/>
      <c r="AA89" s="220"/>
      <c r="AB89" s="220"/>
      <c r="AC89" s="220"/>
      <c r="AD89" s="221"/>
      <c r="AE89" s="211" t="s">
        <v>448</v>
      </c>
      <c r="AF89" s="212"/>
      <c r="AG89" s="212"/>
      <c r="AH89" s="212"/>
      <c r="AI89" s="212"/>
      <c r="AJ89" s="212"/>
      <c r="AK89" s="213"/>
      <c r="AL89" s="205" t="s">
        <v>270</v>
      </c>
      <c r="AM89" s="190" t="s">
        <v>450</v>
      </c>
      <c r="AN89" s="191"/>
      <c r="AO89" s="191"/>
      <c r="AP89" s="191"/>
      <c r="AQ89" s="192"/>
    </row>
    <row r="90" spans="2:43" ht="66.599999999999994" customHeight="1" thickBot="1" x14ac:dyDescent="0.35">
      <c r="B90" s="248"/>
      <c r="C90" s="251"/>
      <c r="D90" s="185"/>
      <c r="E90" s="187"/>
      <c r="F90" s="73">
        <f>GenelBilgiler!T8-2</f>
        <v>4</v>
      </c>
      <c r="G90" s="179"/>
      <c r="H90" s="208" t="s">
        <v>466</v>
      </c>
      <c r="I90" s="209"/>
      <c r="J90" s="209"/>
      <c r="K90" s="209"/>
      <c r="L90" s="209"/>
      <c r="M90" s="209"/>
      <c r="N90" s="209"/>
      <c r="O90" s="209"/>
      <c r="P90" s="210"/>
      <c r="Q90" s="166" t="s">
        <v>438</v>
      </c>
      <c r="R90" s="167"/>
      <c r="S90" s="167"/>
      <c r="T90" s="167"/>
      <c r="U90" s="167"/>
      <c r="V90" s="167"/>
      <c r="W90" s="168"/>
      <c r="X90" s="252"/>
      <c r="Y90" s="253"/>
      <c r="Z90" s="253"/>
      <c r="AA90" s="253"/>
      <c r="AB90" s="253"/>
      <c r="AC90" s="253"/>
      <c r="AD90" s="254"/>
      <c r="AE90" s="214"/>
      <c r="AF90" s="215"/>
      <c r="AG90" s="215"/>
      <c r="AH90" s="215"/>
      <c r="AI90" s="215"/>
      <c r="AJ90" s="215"/>
      <c r="AK90" s="216"/>
      <c r="AL90" s="207"/>
      <c r="AM90" s="193"/>
      <c r="AN90" s="194"/>
      <c r="AO90" s="194"/>
      <c r="AP90" s="194"/>
      <c r="AQ90" s="195"/>
    </row>
    <row r="92" spans="2:43" ht="15" thickBot="1" x14ac:dyDescent="0.35"/>
    <row r="93" spans="2:43" ht="14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f>GenelBilgiler!T8</f>
        <v>6</v>
      </c>
      <c r="G93" s="255" t="s">
        <v>28</v>
      </c>
      <c r="H93" s="227" t="s">
        <v>194</v>
      </c>
      <c r="I93" s="228"/>
      <c r="J93" s="228"/>
      <c r="K93" s="228"/>
      <c r="L93" s="228"/>
      <c r="M93" s="228"/>
      <c r="N93" s="228"/>
      <c r="O93" s="228"/>
      <c r="P93" s="229"/>
      <c r="Q93" s="160" t="s">
        <v>438</v>
      </c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39.6" customHeight="1" x14ac:dyDescent="0.3">
      <c r="B94" s="247"/>
      <c r="C94" s="250"/>
      <c r="D94" s="184"/>
      <c r="E94" s="186"/>
      <c r="F94" s="188"/>
      <c r="G94" s="256"/>
      <c r="H94" s="217"/>
      <c r="I94" s="218"/>
      <c r="J94" s="218"/>
      <c r="K94" s="218"/>
      <c r="L94" s="218"/>
      <c r="M94" s="218"/>
      <c r="N94" s="218"/>
      <c r="O94" s="218"/>
      <c r="P94" s="219"/>
      <c r="Q94" s="169"/>
      <c r="R94" s="170"/>
      <c r="S94" s="170"/>
      <c r="T94" s="170"/>
      <c r="U94" s="170"/>
      <c r="V94" s="170"/>
      <c r="W94" s="171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18" customHeight="1" x14ac:dyDescent="0.3">
      <c r="B95" s="247"/>
      <c r="C95" s="250"/>
      <c r="D95" s="184">
        <v>2</v>
      </c>
      <c r="E95" s="186" t="s">
        <v>409</v>
      </c>
      <c r="F95" s="188">
        <f>GenelBilgiler!T8</f>
        <v>6</v>
      </c>
      <c r="G95" s="178" t="s">
        <v>29</v>
      </c>
      <c r="H95" s="172" t="s">
        <v>469</v>
      </c>
      <c r="I95" s="173"/>
      <c r="J95" s="173"/>
      <c r="K95" s="173"/>
      <c r="L95" s="173"/>
      <c r="M95" s="173"/>
      <c r="N95" s="173"/>
      <c r="O95" s="173"/>
      <c r="P95" s="174"/>
      <c r="Q95" s="196" t="s">
        <v>49</v>
      </c>
      <c r="R95" s="197"/>
      <c r="S95" s="197"/>
      <c r="T95" s="197"/>
      <c r="U95" s="197"/>
      <c r="V95" s="197"/>
      <c r="W95" s="198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14.4" customHeight="1" x14ac:dyDescent="0.3">
      <c r="B96" s="247"/>
      <c r="C96" s="250"/>
      <c r="D96" s="184"/>
      <c r="E96" s="186"/>
      <c r="F96" s="188"/>
      <c r="G96" s="181"/>
      <c r="H96" s="217"/>
      <c r="I96" s="218"/>
      <c r="J96" s="218"/>
      <c r="K96" s="218"/>
      <c r="L96" s="218"/>
      <c r="M96" s="218"/>
      <c r="N96" s="218"/>
      <c r="O96" s="218"/>
      <c r="P96" s="219"/>
      <c r="Q96" s="169"/>
      <c r="R96" s="170"/>
      <c r="S96" s="170"/>
      <c r="T96" s="170"/>
      <c r="U96" s="170"/>
      <c r="V96" s="170"/>
      <c r="W96" s="171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35.4" customHeight="1" x14ac:dyDescent="0.3">
      <c r="B97" s="247"/>
      <c r="C97" s="250"/>
      <c r="D97" s="184">
        <v>3</v>
      </c>
      <c r="E97" s="186" t="s">
        <v>423</v>
      </c>
      <c r="F97" s="188">
        <f>GenelBilgiler!T8</f>
        <v>6</v>
      </c>
      <c r="G97" s="181"/>
      <c r="H97" s="172" t="s">
        <v>468</v>
      </c>
      <c r="I97" s="173"/>
      <c r="J97" s="173"/>
      <c r="K97" s="173"/>
      <c r="L97" s="173"/>
      <c r="M97" s="173"/>
      <c r="N97" s="173"/>
      <c r="O97" s="173"/>
      <c r="P97" s="174"/>
      <c r="Q97" s="196" t="s">
        <v>50</v>
      </c>
      <c r="R97" s="197"/>
      <c r="S97" s="197"/>
      <c r="T97" s="197"/>
      <c r="U97" s="197"/>
      <c r="V97" s="197"/>
      <c r="W97" s="198"/>
      <c r="X97" s="222"/>
      <c r="Y97" s="220"/>
      <c r="Z97" s="220"/>
      <c r="AA97" s="220"/>
      <c r="AB97" s="220"/>
      <c r="AC97" s="220"/>
      <c r="AD97" s="221"/>
      <c r="AE97" s="211" t="s">
        <v>171</v>
      </c>
      <c r="AF97" s="212"/>
      <c r="AG97" s="212"/>
      <c r="AH97" s="212"/>
      <c r="AI97" s="212"/>
      <c r="AJ97" s="212"/>
      <c r="AK97" s="213"/>
      <c r="AL97" s="205" t="s">
        <v>262</v>
      </c>
      <c r="AM97" s="190" t="s">
        <v>451</v>
      </c>
      <c r="AN97" s="191"/>
      <c r="AO97" s="191"/>
      <c r="AP97" s="191"/>
      <c r="AQ97" s="192"/>
    </row>
    <row r="98" spans="2:43" ht="37.799999999999997" customHeight="1" thickBot="1" x14ac:dyDescent="0.35">
      <c r="B98" s="248"/>
      <c r="C98" s="251"/>
      <c r="D98" s="185"/>
      <c r="E98" s="187"/>
      <c r="F98" s="189"/>
      <c r="G98" s="179"/>
      <c r="H98" s="208"/>
      <c r="I98" s="209"/>
      <c r="J98" s="209"/>
      <c r="K98" s="209"/>
      <c r="L98" s="209"/>
      <c r="M98" s="209"/>
      <c r="N98" s="209"/>
      <c r="O98" s="209"/>
      <c r="P98" s="210"/>
      <c r="Q98" s="166"/>
      <c r="R98" s="167"/>
      <c r="S98" s="167"/>
      <c r="T98" s="167"/>
      <c r="U98" s="167"/>
      <c r="V98" s="167"/>
      <c r="W98" s="168"/>
      <c r="X98" s="252"/>
      <c r="Y98" s="253"/>
      <c r="Z98" s="253"/>
      <c r="AA98" s="253"/>
      <c r="AB98" s="253"/>
      <c r="AC98" s="253"/>
      <c r="AD98" s="254"/>
      <c r="AE98" s="214"/>
      <c r="AF98" s="215"/>
      <c r="AG98" s="215"/>
      <c r="AH98" s="215"/>
      <c r="AI98" s="215"/>
      <c r="AJ98" s="215"/>
      <c r="AK98" s="216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473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383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M5:AQ7"/>
    <mergeCell ref="B7:C7"/>
    <mergeCell ref="D7:E7"/>
    <mergeCell ref="B9:B16"/>
    <mergeCell ref="C9:C16"/>
    <mergeCell ref="D9:D10"/>
    <mergeCell ref="E9:E10"/>
    <mergeCell ref="F9:F10"/>
    <mergeCell ref="G9:G12"/>
    <mergeCell ref="H9:P10"/>
    <mergeCell ref="AE15:AK16"/>
    <mergeCell ref="AL15:AL16"/>
    <mergeCell ref="AM15:AQ16"/>
    <mergeCell ref="AM12:AQ12"/>
    <mergeCell ref="D13:D14"/>
    <mergeCell ref="E13:E14"/>
    <mergeCell ref="F13:F14"/>
    <mergeCell ref="G13:G16"/>
    <mergeCell ref="H13:P14"/>
    <mergeCell ref="Q13:W14"/>
    <mergeCell ref="AL13:AL14"/>
    <mergeCell ref="D15:D16"/>
    <mergeCell ref="E15:E16"/>
    <mergeCell ref="X9:AD16"/>
    <mergeCell ref="AE9:AK14"/>
    <mergeCell ref="AL9:AL10"/>
    <mergeCell ref="AM9:AQ11"/>
    <mergeCell ref="D11:D12"/>
    <mergeCell ref="E11:E12"/>
    <mergeCell ref="AL11:AL12"/>
    <mergeCell ref="H11:P11"/>
    <mergeCell ref="H12:P12"/>
    <mergeCell ref="Q9:W11"/>
    <mergeCell ref="Q12:W12"/>
    <mergeCell ref="B18:B25"/>
    <mergeCell ref="C18:C25"/>
    <mergeCell ref="D18:D19"/>
    <mergeCell ref="E18:E19"/>
    <mergeCell ref="G18:G19"/>
    <mergeCell ref="D20:D21"/>
    <mergeCell ref="E20:E21"/>
    <mergeCell ref="F20:F21"/>
    <mergeCell ref="G20:G25"/>
    <mergeCell ref="AM22:AQ23"/>
    <mergeCell ref="D24:D25"/>
    <mergeCell ref="E24:E25"/>
    <mergeCell ref="F24:F25"/>
    <mergeCell ref="H24:P25"/>
    <mergeCell ref="AE24:AK25"/>
    <mergeCell ref="AL24:AL25"/>
    <mergeCell ref="AM24:AQ25"/>
    <mergeCell ref="D22:D23"/>
    <mergeCell ref="E22:E23"/>
    <mergeCell ref="F22:F23"/>
    <mergeCell ref="H22:P23"/>
    <mergeCell ref="AE22:AK23"/>
    <mergeCell ref="AL22:AL23"/>
    <mergeCell ref="X18:AD25"/>
    <mergeCell ref="AE18:AK21"/>
    <mergeCell ref="AL18:AL19"/>
    <mergeCell ref="AM18:AQ19"/>
    <mergeCell ref="H20:P21"/>
    <mergeCell ref="AL20:AL21"/>
    <mergeCell ref="AM20:AQ21"/>
    <mergeCell ref="Q20:W21"/>
    <mergeCell ref="Q22:W25"/>
    <mergeCell ref="H18:P18"/>
    <mergeCell ref="H27:P28"/>
    <mergeCell ref="Q27:W30"/>
    <mergeCell ref="X27:AD30"/>
    <mergeCell ref="AE27:AK30"/>
    <mergeCell ref="AL27:AL28"/>
    <mergeCell ref="AM27:AQ28"/>
    <mergeCell ref="H29:P30"/>
    <mergeCell ref="AL29:AL30"/>
    <mergeCell ref="AM29:AQ30"/>
    <mergeCell ref="AM31:AQ32"/>
    <mergeCell ref="D33:D34"/>
    <mergeCell ref="E33:E34"/>
    <mergeCell ref="F33:F34"/>
    <mergeCell ref="G33:G34"/>
    <mergeCell ref="H33:P34"/>
    <mergeCell ref="Q33:W34"/>
    <mergeCell ref="X33:AD34"/>
    <mergeCell ref="AE33:AK34"/>
    <mergeCell ref="AL33:AL34"/>
    <mergeCell ref="D31:AL32"/>
    <mergeCell ref="AM33:AQ34"/>
    <mergeCell ref="B36:B45"/>
    <mergeCell ref="C36:C45"/>
    <mergeCell ref="D36:D37"/>
    <mergeCell ref="E36:E37"/>
    <mergeCell ref="F36:F37"/>
    <mergeCell ref="G36:G45"/>
    <mergeCell ref="H36:P37"/>
    <mergeCell ref="Q36:W41"/>
    <mergeCell ref="X36:AD45"/>
    <mergeCell ref="E44:E45"/>
    <mergeCell ref="F44:F45"/>
    <mergeCell ref="H44:P45"/>
    <mergeCell ref="B27:B34"/>
    <mergeCell ref="C27:C34"/>
    <mergeCell ref="D27:D28"/>
    <mergeCell ref="E27:E28"/>
    <mergeCell ref="F27:F28"/>
    <mergeCell ref="G27:G30"/>
    <mergeCell ref="D29:D30"/>
    <mergeCell ref="E29:E30"/>
    <mergeCell ref="F29:F30"/>
    <mergeCell ref="AE36:AK39"/>
    <mergeCell ref="AL36:AL37"/>
    <mergeCell ref="AM36:AQ37"/>
    <mergeCell ref="D38:D39"/>
    <mergeCell ref="E38:E39"/>
    <mergeCell ref="F38:F39"/>
    <mergeCell ref="H38:P39"/>
    <mergeCell ref="AL38:AL39"/>
    <mergeCell ref="AM38:AQ39"/>
    <mergeCell ref="AE44:AK45"/>
    <mergeCell ref="AL44:AL45"/>
    <mergeCell ref="AM44:AQ45"/>
    <mergeCell ref="AM40:AQ41"/>
    <mergeCell ref="D42:D43"/>
    <mergeCell ref="E42:E43"/>
    <mergeCell ref="F42:F43"/>
    <mergeCell ref="H42:P43"/>
    <mergeCell ref="Q42:W45"/>
    <mergeCell ref="AE42:AK43"/>
    <mergeCell ref="AL42:AL43"/>
    <mergeCell ref="AM42:AQ43"/>
    <mergeCell ref="D44:D45"/>
    <mergeCell ref="D40:D41"/>
    <mergeCell ref="E40:E41"/>
    <mergeCell ref="F40:F41"/>
    <mergeCell ref="H40:P41"/>
    <mergeCell ref="AE40:AK41"/>
    <mergeCell ref="AL40:AL41"/>
    <mergeCell ref="B47:B52"/>
    <mergeCell ref="C47:C52"/>
    <mergeCell ref="D47:D48"/>
    <mergeCell ref="E47:E48"/>
    <mergeCell ref="F47:F48"/>
    <mergeCell ref="G47:G52"/>
    <mergeCell ref="D49:D50"/>
    <mergeCell ref="E49:E50"/>
    <mergeCell ref="F49:F50"/>
    <mergeCell ref="D51:D52"/>
    <mergeCell ref="E51:E52"/>
    <mergeCell ref="F51:F52"/>
    <mergeCell ref="H51:P52"/>
    <mergeCell ref="AE51:AK52"/>
    <mergeCell ref="AL51:AL52"/>
    <mergeCell ref="AM51:AQ52"/>
    <mergeCell ref="H47:P48"/>
    <mergeCell ref="Q47:W48"/>
    <mergeCell ref="X47:AD52"/>
    <mergeCell ref="AE47:AK50"/>
    <mergeCell ref="AL47:AL48"/>
    <mergeCell ref="AM47:AQ48"/>
    <mergeCell ref="H49:P50"/>
    <mergeCell ref="Q49:W52"/>
    <mergeCell ref="AL49:AL50"/>
    <mergeCell ref="AM49:AQ50"/>
    <mergeCell ref="F55:F56"/>
    <mergeCell ref="G55:G60"/>
    <mergeCell ref="H55:P56"/>
    <mergeCell ref="Q55:W60"/>
    <mergeCell ref="X55:AD60"/>
    <mergeCell ref="AE55:AK58"/>
    <mergeCell ref="AL55:AL56"/>
    <mergeCell ref="AM55:AQ56"/>
    <mergeCell ref="D57:D58"/>
    <mergeCell ref="E57:E58"/>
    <mergeCell ref="F57:F58"/>
    <mergeCell ref="H57:P58"/>
    <mergeCell ref="AL57:AL58"/>
    <mergeCell ref="AM57:AQ58"/>
    <mergeCell ref="AM59:AQ60"/>
    <mergeCell ref="D59:D60"/>
    <mergeCell ref="E59:E60"/>
    <mergeCell ref="F59:F60"/>
    <mergeCell ref="H59:P60"/>
    <mergeCell ref="AL64:AL65"/>
    <mergeCell ref="F68:F69"/>
    <mergeCell ref="H68:P69"/>
    <mergeCell ref="B62:B71"/>
    <mergeCell ref="C62:C71"/>
    <mergeCell ref="D62:D63"/>
    <mergeCell ref="E62:E63"/>
    <mergeCell ref="F62:F63"/>
    <mergeCell ref="G62:G63"/>
    <mergeCell ref="H62:P63"/>
    <mergeCell ref="Q62:W63"/>
    <mergeCell ref="X62:AD71"/>
    <mergeCell ref="AL68:AL69"/>
    <mergeCell ref="D70:D71"/>
    <mergeCell ref="E70:E71"/>
    <mergeCell ref="F70:F71"/>
    <mergeCell ref="H70:P71"/>
    <mergeCell ref="AE70:AK71"/>
    <mergeCell ref="AL70:AL71"/>
    <mergeCell ref="AM70:AQ71"/>
    <mergeCell ref="AE59:AK60"/>
    <mergeCell ref="AL59:AL60"/>
    <mergeCell ref="AM64:AQ65"/>
    <mergeCell ref="D66:D67"/>
    <mergeCell ref="E66:E67"/>
    <mergeCell ref="H66:P66"/>
    <mergeCell ref="AL66:AL67"/>
    <mergeCell ref="AM66:AQ69"/>
    <mergeCell ref="H67:P67"/>
    <mergeCell ref="Q67:W71"/>
    <mergeCell ref="D68:D69"/>
    <mergeCell ref="E68:E69"/>
    <mergeCell ref="AE62:AK67"/>
    <mergeCell ref="AL62:AL63"/>
    <mergeCell ref="AM62:AQ63"/>
    <mergeCell ref="D64:D65"/>
    <mergeCell ref="B74:B81"/>
    <mergeCell ref="C74:C81"/>
    <mergeCell ref="D74:D75"/>
    <mergeCell ref="E74:E75"/>
    <mergeCell ref="F74:F75"/>
    <mergeCell ref="G74:G75"/>
    <mergeCell ref="H74:P75"/>
    <mergeCell ref="Q74:W75"/>
    <mergeCell ref="X74:AD75"/>
    <mergeCell ref="AL74:AL75"/>
    <mergeCell ref="AM74:AQ75"/>
    <mergeCell ref="D76:AQ77"/>
    <mergeCell ref="D78:D79"/>
    <mergeCell ref="E78:E79"/>
    <mergeCell ref="F78:F79"/>
    <mergeCell ref="G78:G81"/>
    <mergeCell ref="H78:P79"/>
    <mergeCell ref="Q78:W81"/>
    <mergeCell ref="X78:AD81"/>
    <mergeCell ref="AE78:AK81"/>
    <mergeCell ref="AL78:AL79"/>
    <mergeCell ref="AM78:AQ79"/>
    <mergeCell ref="D80:D81"/>
    <mergeCell ref="E80:E81"/>
    <mergeCell ref="F80:F81"/>
    <mergeCell ref="H80:P81"/>
    <mergeCell ref="AL80:AL81"/>
    <mergeCell ref="AM80:AQ81"/>
    <mergeCell ref="AM87:AQ88"/>
    <mergeCell ref="D89:D90"/>
    <mergeCell ref="E89:E90"/>
    <mergeCell ref="H89:P89"/>
    <mergeCell ref="AE89:AK90"/>
    <mergeCell ref="AL89:AL90"/>
    <mergeCell ref="G83:G90"/>
    <mergeCell ref="D85:D86"/>
    <mergeCell ref="E85:E86"/>
    <mergeCell ref="F85:F86"/>
    <mergeCell ref="D87:D88"/>
    <mergeCell ref="AM89:AQ90"/>
    <mergeCell ref="H90:P90"/>
    <mergeCell ref="Q90:W90"/>
    <mergeCell ref="H83:P84"/>
    <mergeCell ref="Q83:W84"/>
    <mergeCell ref="X83:AD90"/>
    <mergeCell ref="AE83:AK88"/>
    <mergeCell ref="AL83:AL84"/>
    <mergeCell ref="AM83:AQ84"/>
    <mergeCell ref="H85:P86"/>
    <mergeCell ref="Q85:W89"/>
    <mergeCell ref="AL85:AL86"/>
    <mergeCell ref="AM85:AQ86"/>
    <mergeCell ref="AL97:AL98"/>
    <mergeCell ref="B93:B98"/>
    <mergeCell ref="C93:C98"/>
    <mergeCell ref="D93:D94"/>
    <mergeCell ref="E93:E94"/>
    <mergeCell ref="F93:F94"/>
    <mergeCell ref="G93:G94"/>
    <mergeCell ref="H93:P94"/>
    <mergeCell ref="B83:B90"/>
    <mergeCell ref="C83:C90"/>
    <mergeCell ref="D83:D84"/>
    <mergeCell ref="E83:E84"/>
    <mergeCell ref="F83:F84"/>
    <mergeCell ref="E87:E88"/>
    <mergeCell ref="F87:F88"/>
    <mergeCell ref="H87:P88"/>
    <mergeCell ref="AL87:AL88"/>
    <mergeCell ref="AM97:AQ98"/>
    <mergeCell ref="B100:AQ102"/>
    <mergeCell ref="B103:AQ103"/>
    <mergeCell ref="C106:H106"/>
    <mergeCell ref="J106:O106"/>
    <mergeCell ref="Q106:Y106"/>
    <mergeCell ref="AA106:AI106"/>
    <mergeCell ref="AJ106:AQ106"/>
    <mergeCell ref="Q93:W94"/>
    <mergeCell ref="X93:AD98"/>
    <mergeCell ref="AE93:AK96"/>
    <mergeCell ref="AL93:AL94"/>
    <mergeCell ref="AM93:AQ94"/>
    <mergeCell ref="D95:D96"/>
    <mergeCell ref="E95:E96"/>
    <mergeCell ref="F95:F96"/>
    <mergeCell ref="G95:G98"/>
    <mergeCell ref="H95:P96"/>
    <mergeCell ref="Q95:W96"/>
    <mergeCell ref="AL95:AL96"/>
    <mergeCell ref="AM95:AQ96"/>
    <mergeCell ref="D97:D98"/>
    <mergeCell ref="E97:E98"/>
    <mergeCell ref="F97:F98"/>
    <mergeCell ref="AJ109:AQ109"/>
    <mergeCell ref="C110:H110"/>
    <mergeCell ref="J110:O110"/>
    <mergeCell ref="Q110:Y110"/>
    <mergeCell ref="AA110:AI110"/>
    <mergeCell ref="AJ110:AQ110"/>
    <mergeCell ref="C107:H107"/>
    <mergeCell ref="J107:O107"/>
    <mergeCell ref="Q107:Y107"/>
    <mergeCell ref="AA107:AI107"/>
    <mergeCell ref="AJ107:AQ107"/>
    <mergeCell ref="AJ108:AQ108"/>
    <mergeCell ref="AJ113:AQ113"/>
    <mergeCell ref="C114:H114"/>
    <mergeCell ref="J114:O114"/>
    <mergeCell ref="Q114:Y114"/>
    <mergeCell ref="AA114:AI114"/>
    <mergeCell ref="AJ114:AQ114"/>
    <mergeCell ref="C111:H111"/>
    <mergeCell ref="J111:O111"/>
    <mergeCell ref="Q111:Y111"/>
    <mergeCell ref="AA111:AI111"/>
    <mergeCell ref="AJ111:AQ111"/>
    <mergeCell ref="AJ112:AQ112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  <mergeCell ref="C115:H115"/>
    <mergeCell ref="J115:O115"/>
    <mergeCell ref="Q115:Y115"/>
    <mergeCell ref="AA115:AI115"/>
    <mergeCell ref="AJ115:AQ115"/>
    <mergeCell ref="AJ116:AQ116"/>
    <mergeCell ref="H19:P19"/>
    <mergeCell ref="H15:P15"/>
    <mergeCell ref="H16:P16"/>
    <mergeCell ref="Q18:W19"/>
    <mergeCell ref="Q15:W16"/>
    <mergeCell ref="C119:H119"/>
    <mergeCell ref="J119:O119"/>
    <mergeCell ref="Q119:Y119"/>
    <mergeCell ref="AA119:AI119"/>
    <mergeCell ref="H97:P98"/>
    <mergeCell ref="Q97:W98"/>
    <mergeCell ref="AE97:AK98"/>
    <mergeCell ref="AE74:AK75"/>
    <mergeCell ref="AE68:AK69"/>
    <mergeCell ref="E64:E65"/>
    <mergeCell ref="F64:F65"/>
    <mergeCell ref="G64:G71"/>
    <mergeCell ref="H64:P65"/>
    <mergeCell ref="Q64:W66"/>
    <mergeCell ref="B53:AQ53"/>
    <mergeCell ref="B55:B60"/>
    <mergeCell ref="C55:C60"/>
    <mergeCell ref="D55:D56"/>
    <mergeCell ref="E55:E56"/>
  </mergeCells>
  <pageMargins left="0.39370078740157483" right="0.39370078740157483" top="0.39370078740157483" bottom="0.39370078740157483" header="0" footer="0"/>
  <pageSetup paperSize="9" scale="86" orientation="landscape" horizontalDpi="300" verticalDpi="0" r:id="rId1"/>
  <rowBreaks count="4" manualBreakCount="4">
    <brk id="25" max="42" man="1"/>
    <brk id="54" max="42" man="1"/>
    <brk id="72" max="42" man="1"/>
    <brk id="92" max="4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22"/>
  <sheetViews>
    <sheetView showGridLines="0" view="pageBreakPreview" zoomScaleNormal="100" zoomScaleSheetLayoutView="100" workbookViewId="0"/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</cols>
  <sheetData>
    <row r="1" spans="1:43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10. SINIFLAR MATEMATİK DERSİ ÜNİTELENDİRİLMİŞ YILLIK DERS PLANI"</f>
        <v>2021 – 2022 EĞİTİM ÖĞRETİM YILI
BOYABAT ANADOLU İMAM HATİP LİSESİ
10. SINIFLAR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5.6" customHeight="1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8.600000000000001" customHeight="1" x14ac:dyDescent="0.3">
      <c r="B9" s="246" t="s">
        <v>6</v>
      </c>
      <c r="C9" s="249"/>
      <c r="D9" s="281">
        <v>1</v>
      </c>
      <c r="E9" s="281" t="s">
        <v>403</v>
      </c>
      <c r="F9" s="259">
        <f>GenelBilgiler!T11</f>
        <v>6</v>
      </c>
      <c r="G9" s="180" t="s">
        <v>43</v>
      </c>
      <c r="H9" s="227" t="s">
        <v>483</v>
      </c>
      <c r="I9" s="228"/>
      <c r="J9" s="228"/>
      <c r="K9" s="228"/>
      <c r="L9" s="228"/>
      <c r="M9" s="228"/>
      <c r="N9" s="228"/>
      <c r="O9" s="228"/>
      <c r="P9" s="229"/>
      <c r="Q9" s="160" t="s">
        <v>22</v>
      </c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326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21" customHeight="1" x14ac:dyDescent="0.3">
      <c r="B10" s="247"/>
      <c r="C10" s="250"/>
      <c r="D10" s="275"/>
      <c r="E10" s="275"/>
      <c r="F10" s="188"/>
      <c r="G10" s="181"/>
      <c r="H10" s="217"/>
      <c r="I10" s="218"/>
      <c r="J10" s="218"/>
      <c r="K10" s="218"/>
      <c r="L10" s="218"/>
      <c r="M10" s="218"/>
      <c r="N10" s="218"/>
      <c r="O10" s="218"/>
      <c r="P10" s="219"/>
      <c r="Q10" s="163"/>
      <c r="R10" s="164"/>
      <c r="S10" s="164"/>
      <c r="T10" s="164"/>
      <c r="U10" s="164"/>
      <c r="V10" s="164"/>
      <c r="W10" s="165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22.2" customHeight="1" x14ac:dyDescent="0.3">
      <c r="B11" s="247"/>
      <c r="C11" s="250"/>
      <c r="D11" s="269">
        <v>2</v>
      </c>
      <c r="E11" s="269" t="s">
        <v>404</v>
      </c>
      <c r="F11" s="188">
        <f>GenelBilgiler!T11</f>
        <v>6</v>
      </c>
      <c r="G11" s="181"/>
      <c r="H11" s="172" t="s">
        <v>482</v>
      </c>
      <c r="I11" s="173"/>
      <c r="J11" s="173"/>
      <c r="K11" s="173"/>
      <c r="L11" s="173"/>
      <c r="M11" s="173"/>
      <c r="N11" s="173"/>
      <c r="O11" s="173"/>
      <c r="P11" s="174"/>
      <c r="Q11" s="163"/>
      <c r="R11" s="164"/>
      <c r="S11" s="164"/>
      <c r="T11" s="164"/>
      <c r="U11" s="164"/>
      <c r="V11" s="164"/>
      <c r="W11" s="165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29.4" customHeight="1" x14ac:dyDescent="0.3">
      <c r="B12" s="247"/>
      <c r="C12" s="250"/>
      <c r="D12" s="275"/>
      <c r="E12" s="275"/>
      <c r="F12" s="188"/>
      <c r="G12" s="181"/>
      <c r="H12" s="217"/>
      <c r="I12" s="218"/>
      <c r="J12" s="218"/>
      <c r="K12" s="218"/>
      <c r="L12" s="218"/>
      <c r="M12" s="218"/>
      <c r="N12" s="218"/>
      <c r="O12" s="218"/>
      <c r="P12" s="219"/>
      <c r="Q12" s="163"/>
      <c r="R12" s="164"/>
      <c r="S12" s="164"/>
      <c r="T12" s="164"/>
      <c r="U12" s="164"/>
      <c r="V12" s="164"/>
      <c r="W12" s="165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51"/>
      <c r="AN12" s="152"/>
      <c r="AO12" s="152"/>
      <c r="AP12" s="152"/>
      <c r="AQ12" s="153"/>
    </row>
    <row r="13" spans="1:43" ht="24" customHeight="1" x14ac:dyDescent="0.3">
      <c r="B13" s="247"/>
      <c r="C13" s="250"/>
      <c r="D13" s="269">
        <v>3</v>
      </c>
      <c r="E13" s="269" t="s">
        <v>405</v>
      </c>
      <c r="F13" s="188">
        <f>GenelBilgiler!T11</f>
        <v>6</v>
      </c>
      <c r="G13" s="181"/>
      <c r="H13" s="278" t="s">
        <v>481</v>
      </c>
      <c r="I13" s="279"/>
      <c r="J13" s="279"/>
      <c r="K13" s="279"/>
      <c r="L13" s="279"/>
      <c r="M13" s="279"/>
      <c r="N13" s="279"/>
      <c r="O13" s="279"/>
      <c r="P13" s="280"/>
      <c r="Q13" s="163"/>
      <c r="R13" s="164"/>
      <c r="S13" s="164"/>
      <c r="T13" s="164"/>
      <c r="U13" s="164"/>
      <c r="V13" s="164"/>
      <c r="W13" s="165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07"/>
      <c r="AN13" s="108"/>
      <c r="AO13" s="108"/>
      <c r="AP13" s="108"/>
      <c r="AQ13" s="109"/>
    </row>
    <row r="14" spans="1:43" ht="44.4" customHeight="1" x14ac:dyDescent="0.3">
      <c r="B14" s="247"/>
      <c r="C14" s="250"/>
      <c r="D14" s="275"/>
      <c r="E14" s="275"/>
      <c r="F14" s="188"/>
      <c r="G14" s="181"/>
      <c r="H14" s="217"/>
      <c r="I14" s="218"/>
      <c r="J14" s="218"/>
      <c r="K14" s="218"/>
      <c r="L14" s="218"/>
      <c r="M14" s="218"/>
      <c r="N14" s="218"/>
      <c r="O14" s="218"/>
      <c r="P14" s="219"/>
      <c r="Q14" s="163"/>
      <c r="R14" s="164"/>
      <c r="S14" s="164"/>
      <c r="T14" s="164"/>
      <c r="U14" s="164"/>
      <c r="V14" s="164"/>
      <c r="W14" s="165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07"/>
      <c r="AN14" s="108"/>
      <c r="AO14" s="108"/>
      <c r="AP14" s="108"/>
      <c r="AQ14" s="109"/>
    </row>
    <row r="15" spans="1:43" ht="14.4" customHeight="1" x14ac:dyDescent="0.3">
      <c r="B15" s="247"/>
      <c r="C15" s="250"/>
      <c r="D15" s="184">
        <v>4</v>
      </c>
      <c r="E15" s="186" t="s">
        <v>406</v>
      </c>
      <c r="F15" s="188">
        <f>GenelBilgiler!T11</f>
        <v>6</v>
      </c>
      <c r="G15" s="181"/>
      <c r="H15" s="172" t="s">
        <v>115</v>
      </c>
      <c r="I15" s="173"/>
      <c r="J15" s="173"/>
      <c r="K15" s="173"/>
      <c r="L15" s="173"/>
      <c r="M15" s="173"/>
      <c r="N15" s="173"/>
      <c r="O15" s="173"/>
      <c r="P15" s="174"/>
      <c r="Q15" s="163"/>
      <c r="R15" s="164"/>
      <c r="S15" s="164"/>
      <c r="T15" s="164"/>
      <c r="U15" s="164"/>
      <c r="V15" s="164"/>
      <c r="W15" s="165"/>
      <c r="X15" s="222"/>
      <c r="Y15" s="220"/>
      <c r="Z15" s="220"/>
      <c r="AA15" s="220"/>
      <c r="AB15" s="220"/>
      <c r="AC15" s="220"/>
      <c r="AD15" s="221"/>
      <c r="AE15" s="308" t="s">
        <v>173</v>
      </c>
      <c r="AF15" s="220"/>
      <c r="AG15" s="220"/>
      <c r="AH15" s="220"/>
      <c r="AI15" s="220"/>
      <c r="AJ15" s="220"/>
      <c r="AK15" s="221"/>
      <c r="AL15" s="205" t="s">
        <v>240</v>
      </c>
      <c r="AM15" s="190" t="s">
        <v>162</v>
      </c>
      <c r="AN15" s="191"/>
      <c r="AO15" s="191"/>
      <c r="AP15" s="191"/>
      <c r="AQ15" s="192"/>
    </row>
    <row r="16" spans="1:43" ht="22.8" customHeight="1" thickBot="1" x14ac:dyDescent="0.35">
      <c r="B16" s="248"/>
      <c r="C16" s="251"/>
      <c r="D16" s="185"/>
      <c r="E16" s="187"/>
      <c r="F16" s="189"/>
      <c r="G16" s="179"/>
      <c r="H16" s="208"/>
      <c r="I16" s="209"/>
      <c r="J16" s="209"/>
      <c r="K16" s="209"/>
      <c r="L16" s="209"/>
      <c r="M16" s="209"/>
      <c r="N16" s="209"/>
      <c r="O16" s="209"/>
      <c r="P16" s="210"/>
      <c r="Q16" s="166"/>
      <c r="R16" s="167"/>
      <c r="S16" s="167"/>
      <c r="T16" s="167"/>
      <c r="U16" s="167"/>
      <c r="V16" s="167"/>
      <c r="W16" s="168"/>
      <c r="X16" s="252"/>
      <c r="Y16" s="253"/>
      <c r="Z16" s="253"/>
      <c r="AA16" s="253"/>
      <c r="AB16" s="253"/>
      <c r="AC16" s="253"/>
      <c r="AD16" s="254"/>
      <c r="AE16" s="252"/>
      <c r="AF16" s="253"/>
      <c r="AG16" s="253"/>
      <c r="AH16" s="253"/>
      <c r="AI16" s="253"/>
      <c r="AJ16" s="253"/>
      <c r="AK16" s="254"/>
      <c r="AL16" s="207"/>
      <c r="AM16" s="193"/>
      <c r="AN16" s="194"/>
      <c r="AO16" s="194"/>
      <c r="AP16" s="194"/>
      <c r="AQ16" s="195"/>
    </row>
    <row r="17" spans="1:43" ht="15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14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f>GenelBilgiler!T11</f>
        <v>6</v>
      </c>
      <c r="G18" s="180" t="s">
        <v>43</v>
      </c>
      <c r="H18" s="227" t="s">
        <v>480</v>
      </c>
      <c r="I18" s="228"/>
      <c r="J18" s="228"/>
      <c r="K18" s="228"/>
      <c r="L18" s="228"/>
      <c r="M18" s="228"/>
      <c r="N18" s="228"/>
      <c r="O18" s="228"/>
      <c r="P18" s="229"/>
      <c r="Q18" s="160" t="s">
        <v>22</v>
      </c>
      <c r="R18" s="161"/>
      <c r="S18" s="161"/>
      <c r="T18" s="161"/>
      <c r="U18" s="161"/>
      <c r="V18" s="161"/>
      <c r="W18" s="162"/>
      <c r="X18" s="223" t="s">
        <v>324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14.4" customHeight="1" x14ac:dyDescent="0.3">
      <c r="B19" s="247"/>
      <c r="C19" s="250"/>
      <c r="D19" s="184"/>
      <c r="E19" s="186"/>
      <c r="F19" s="188"/>
      <c r="G19" s="181"/>
      <c r="H19" s="217"/>
      <c r="I19" s="218"/>
      <c r="J19" s="218"/>
      <c r="K19" s="218"/>
      <c r="L19" s="218"/>
      <c r="M19" s="218"/>
      <c r="N19" s="218"/>
      <c r="O19" s="218"/>
      <c r="P19" s="219"/>
      <c r="Q19" s="169"/>
      <c r="R19" s="170"/>
      <c r="S19" s="170"/>
      <c r="T19" s="170"/>
      <c r="U19" s="170"/>
      <c r="V19" s="170"/>
      <c r="W19" s="171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14.4" customHeight="1" x14ac:dyDescent="0.3">
      <c r="B20" s="247"/>
      <c r="C20" s="250"/>
      <c r="D20" s="184">
        <v>2</v>
      </c>
      <c r="E20" s="186" t="s">
        <v>52</v>
      </c>
      <c r="F20" s="188">
        <f>GenelBilgiler!T11</f>
        <v>6</v>
      </c>
      <c r="G20" s="181"/>
      <c r="H20" s="172" t="s">
        <v>116</v>
      </c>
      <c r="I20" s="173"/>
      <c r="J20" s="173"/>
      <c r="K20" s="173"/>
      <c r="L20" s="173"/>
      <c r="M20" s="173"/>
      <c r="N20" s="173"/>
      <c r="O20" s="173"/>
      <c r="P20" s="174"/>
      <c r="Q20" s="196" t="s">
        <v>59</v>
      </c>
      <c r="R20" s="197"/>
      <c r="S20" s="197"/>
      <c r="T20" s="197"/>
      <c r="U20" s="197"/>
      <c r="V20" s="197"/>
      <c r="W20" s="198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34.799999999999997" customHeight="1" x14ac:dyDescent="0.3">
      <c r="B21" s="247"/>
      <c r="C21" s="250"/>
      <c r="D21" s="184"/>
      <c r="E21" s="186"/>
      <c r="F21" s="188"/>
      <c r="G21" s="181"/>
      <c r="H21" s="217"/>
      <c r="I21" s="218"/>
      <c r="J21" s="218"/>
      <c r="K21" s="218"/>
      <c r="L21" s="218"/>
      <c r="M21" s="218"/>
      <c r="N21" s="218"/>
      <c r="O21" s="218"/>
      <c r="P21" s="219"/>
      <c r="Q21" s="163"/>
      <c r="R21" s="164"/>
      <c r="S21" s="164"/>
      <c r="T21" s="164"/>
      <c r="U21" s="164"/>
      <c r="V21" s="164"/>
      <c r="W21" s="165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31.2" customHeight="1" x14ac:dyDescent="0.3">
      <c r="B22" s="247"/>
      <c r="C22" s="250"/>
      <c r="D22" s="184">
        <v>3</v>
      </c>
      <c r="E22" s="186" t="s">
        <v>31</v>
      </c>
      <c r="F22" s="188">
        <f>GenelBilgiler!T11</f>
        <v>6</v>
      </c>
      <c r="G22" s="181"/>
      <c r="H22" s="172" t="s">
        <v>479</v>
      </c>
      <c r="I22" s="173"/>
      <c r="J22" s="173"/>
      <c r="K22" s="173"/>
      <c r="L22" s="173"/>
      <c r="M22" s="173"/>
      <c r="N22" s="173"/>
      <c r="O22" s="173"/>
      <c r="P22" s="174"/>
      <c r="Q22" s="163"/>
      <c r="R22" s="164"/>
      <c r="S22" s="164"/>
      <c r="T22" s="164"/>
      <c r="U22" s="164"/>
      <c r="V22" s="164"/>
      <c r="W22" s="165"/>
      <c r="X22" s="222"/>
      <c r="Y22" s="220"/>
      <c r="Z22" s="220"/>
      <c r="AA22" s="220"/>
      <c r="AB22" s="220"/>
      <c r="AC22" s="220"/>
      <c r="AD22" s="221"/>
      <c r="AE22" s="308" t="s">
        <v>495</v>
      </c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36.6" customHeight="1" x14ac:dyDescent="0.3">
      <c r="B23" s="247"/>
      <c r="C23" s="250"/>
      <c r="D23" s="184"/>
      <c r="E23" s="186"/>
      <c r="F23" s="188"/>
      <c r="G23" s="206"/>
      <c r="H23" s="217"/>
      <c r="I23" s="218"/>
      <c r="J23" s="218"/>
      <c r="K23" s="218"/>
      <c r="L23" s="218"/>
      <c r="M23" s="218"/>
      <c r="N23" s="218"/>
      <c r="O23" s="218"/>
      <c r="P23" s="219"/>
      <c r="Q23" s="169"/>
      <c r="R23" s="170"/>
      <c r="S23" s="170"/>
      <c r="T23" s="170"/>
      <c r="U23" s="170"/>
      <c r="V23" s="170"/>
      <c r="W23" s="171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4.4" customHeight="1" x14ac:dyDescent="0.3">
      <c r="B24" s="247"/>
      <c r="C24" s="250"/>
      <c r="D24" s="184">
        <v>4</v>
      </c>
      <c r="E24" s="186" t="s">
        <v>407</v>
      </c>
      <c r="F24" s="188">
        <f>GenelBilgiler!T11</f>
        <v>6</v>
      </c>
      <c r="G24" s="181" t="s">
        <v>44</v>
      </c>
      <c r="H24" s="172" t="s">
        <v>117</v>
      </c>
      <c r="I24" s="173"/>
      <c r="J24" s="173"/>
      <c r="K24" s="173"/>
      <c r="L24" s="173"/>
      <c r="M24" s="173"/>
      <c r="N24" s="173"/>
      <c r="O24" s="173"/>
      <c r="P24" s="174"/>
      <c r="Q24" s="196" t="s">
        <v>490</v>
      </c>
      <c r="R24" s="197"/>
      <c r="S24" s="197"/>
      <c r="T24" s="197"/>
      <c r="U24" s="197"/>
      <c r="V24" s="197"/>
      <c r="W24" s="198"/>
      <c r="X24" s="222"/>
      <c r="Y24" s="220"/>
      <c r="Z24" s="220"/>
      <c r="AA24" s="220"/>
      <c r="AB24" s="220"/>
      <c r="AC24" s="220"/>
      <c r="AD24" s="221"/>
      <c r="AE24" s="222"/>
      <c r="AF24" s="220"/>
      <c r="AG24" s="220"/>
      <c r="AH24" s="220"/>
      <c r="AI24" s="220"/>
      <c r="AJ24" s="220"/>
      <c r="AK24" s="221"/>
      <c r="AL24" s="205" t="s">
        <v>246</v>
      </c>
      <c r="AM24" s="190" t="s">
        <v>56</v>
      </c>
      <c r="AN24" s="191"/>
      <c r="AO24" s="191"/>
      <c r="AP24" s="191"/>
      <c r="AQ24" s="192"/>
    </row>
    <row r="25" spans="1:43" ht="36.6" customHeight="1" thickBot="1" x14ac:dyDescent="0.35">
      <c r="B25" s="248"/>
      <c r="C25" s="251"/>
      <c r="D25" s="185"/>
      <c r="E25" s="187"/>
      <c r="F25" s="189"/>
      <c r="G25" s="179"/>
      <c r="H25" s="208"/>
      <c r="I25" s="209"/>
      <c r="J25" s="209"/>
      <c r="K25" s="209"/>
      <c r="L25" s="209"/>
      <c r="M25" s="209"/>
      <c r="N25" s="209"/>
      <c r="O25" s="209"/>
      <c r="P25" s="210"/>
      <c r="Q25" s="166"/>
      <c r="R25" s="167"/>
      <c r="S25" s="167"/>
      <c r="T25" s="167"/>
      <c r="U25" s="167"/>
      <c r="V25" s="167"/>
      <c r="W25" s="168"/>
      <c r="X25" s="252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4"/>
      <c r="AL25" s="207"/>
      <c r="AM25" s="193"/>
      <c r="AN25" s="194"/>
      <c r="AO25" s="194"/>
      <c r="AP25" s="194"/>
      <c r="AQ25" s="195"/>
    </row>
    <row r="26" spans="1:43" ht="15" thickBot="1" x14ac:dyDescent="0.35"/>
    <row r="27" spans="1:43" ht="14.4" customHeight="1" x14ac:dyDescent="0.3">
      <c r="B27" s="246" t="s">
        <v>9</v>
      </c>
      <c r="C27" s="249"/>
      <c r="D27" s="257">
        <v>1</v>
      </c>
      <c r="E27" s="258" t="s">
        <v>40</v>
      </c>
      <c r="F27" s="259">
        <f>GenelBilgiler!T11</f>
        <v>6</v>
      </c>
      <c r="G27" s="180" t="s">
        <v>44</v>
      </c>
      <c r="H27" s="227" t="s">
        <v>397</v>
      </c>
      <c r="I27" s="228"/>
      <c r="J27" s="228"/>
      <c r="K27" s="228"/>
      <c r="L27" s="228"/>
      <c r="M27" s="228"/>
      <c r="N27" s="228"/>
      <c r="O27" s="228"/>
      <c r="P27" s="229"/>
      <c r="Q27" s="160" t="s">
        <v>491</v>
      </c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27" customHeight="1" x14ac:dyDescent="0.3">
      <c r="B28" s="247"/>
      <c r="C28" s="250"/>
      <c r="D28" s="184"/>
      <c r="E28" s="186"/>
      <c r="F28" s="188"/>
      <c r="G28" s="181"/>
      <c r="H28" s="217"/>
      <c r="I28" s="218"/>
      <c r="J28" s="218"/>
      <c r="K28" s="218"/>
      <c r="L28" s="218"/>
      <c r="M28" s="218"/>
      <c r="N28" s="218"/>
      <c r="O28" s="218"/>
      <c r="P28" s="219"/>
      <c r="Q28" s="163"/>
      <c r="R28" s="164"/>
      <c r="S28" s="164"/>
      <c r="T28" s="164"/>
      <c r="U28" s="164"/>
      <c r="V28" s="164"/>
      <c r="W28" s="165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4.4" customHeight="1" x14ac:dyDescent="0.3">
      <c r="B29" s="247"/>
      <c r="C29" s="250"/>
      <c r="D29" s="184">
        <v>2</v>
      </c>
      <c r="E29" s="186" t="s">
        <v>13</v>
      </c>
      <c r="F29" s="188">
        <f>GenelBilgiler!T11</f>
        <v>6</v>
      </c>
      <c r="G29" s="181"/>
      <c r="H29" s="172" t="s">
        <v>478</v>
      </c>
      <c r="I29" s="173"/>
      <c r="J29" s="173"/>
      <c r="K29" s="173"/>
      <c r="L29" s="173"/>
      <c r="M29" s="173"/>
      <c r="N29" s="173"/>
      <c r="O29" s="173"/>
      <c r="P29" s="174"/>
      <c r="Q29" s="163"/>
      <c r="R29" s="164"/>
      <c r="S29" s="164"/>
      <c r="T29" s="164"/>
      <c r="U29" s="164"/>
      <c r="V29" s="164"/>
      <c r="W29" s="165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51"/>
      <c r="AN29" s="149"/>
      <c r="AO29" s="149"/>
      <c r="AP29" s="149"/>
      <c r="AQ29" s="150"/>
    </row>
    <row r="30" spans="1:43" ht="25.2" customHeight="1" x14ac:dyDescent="0.3">
      <c r="B30" s="247"/>
      <c r="C30" s="250"/>
      <c r="D30" s="268"/>
      <c r="E30" s="269"/>
      <c r="F30" s="270"/>
      <c r="G30" s="206"/>
      <c r="H30" s="217"/>
      <c r="I30" s="218"/>
      <c r="J30" s="218"/>
      <c r="K30" s="218"/>
      <c r="L30" s="218"/>
      <c r="M30" s="218"/>
      <c r="N30" s="218"/>
      <c r="O30" s="218"/>
      <c r="P30" s="219"/>
      <c r="Q30" s="169"/>
      <c r="R30" s="170"/>
      <c r="S30" s="170"/>
      <c r="T30" s="170"/>
      <c r="U30" s="170"/>
      <c r="V30" s="170"/>
      <c r="W30" s="171"/>
      <c r="X30" s="271"/>
      <c r="Y30" s="272"/>
      <c r="Z30" s="272"/>
      <c r="AA30" s="272"/>
      <c r="AB30" s="272"/>
      <c r="AC30" s="272"/>
      <c r="AD30" s="273"/>
      <c r="AE30" s="271"/>
      <c r="AF30" s="272"/>
      <c r="AG30" s="272"/>
      <c r="AH30" s="272"/>
      <c r="AI30" s="272"/>
      <c r="AJ30" s="272"/>
      <c r="AK30" s="273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309"/>
      <c r="AN31" s="158"/>
      <c r="AO31" s="158"/>
      <c r="AP31" s="158"/>
      <c r="AQ31" s="159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09"/>
      <c r="AN32" s="158"/>
      <c r="AO32" s="158"/>
      <c r="AP32" s="158"/>
      <c r="AQ32" s="159"/>
    </row>
    <row r="33" spans="2:43" ht="48" customHeight="1" x14ac:dyDescent="0.3">
      <c r="B33" s="247"/>
      <c r="C33" s="250"/>
      <c r="D33" s="274">
        <v>4</v>
      </c>
      <c r="E33" s="275" t="s">
        <v>319</v>
      </c>
      <c r="F33" s="276">
        <f>GenelBilgiler!T11</f>
        <v>6</v>
      </c>
      <c r="G33" s="178" t="s">
        <v>44</v>
      </c>
      <c r="H33" s="172" t="s">
        <v>398</v>
      </c>
      <c r="I33" s="173"/>
      <c r="J33" s="173"/>
      <c r="K33" s="173"/>
      <c r="L33" s="173"/>
      <c r="M33" s="173"/>
      <c r="N33" s="173"/>
      <c r="O33" s="173"/>
      <c r="P33" s="174"/>
      <c r="Q33" s="196" t="s">
        <v>60</v>
      </c>
      <c r="R33" s="197"/>
      <c r="S33" s="197"/>
      <c r="T33" s="197"/>
      <c r="U33" s="197"/>
      <c r="V33" s="197"/>
      <c r="W33" s="198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 t="s">
        <v>449</v>
      </c>
      <c r="AN33" s="191"/>
      <c r="AO33" s="191"/>
      <c r="AP33" s="191"/>
      <c r="AQ33" s="192"/>
    </row>
    <row r="34" spans="2:43" ht="35.4" customHeight="1" thickBot="1" x14ac:dyDescent="0.35">
      <c r="B34" s="248"/>
      <c r="C34" s="251"/>
      <c r="D34" s="185"/>
      <c r="E34" s="187"/>
      <c r="F34" s="189"/>
      <c r="G34" s="179"/>
      <c r="H34" s="208"/>
      <c r="I34" s="209"/>
      <c r="J34" s="209"/>
      <c r="K34" s="209"/>
      <c r="L34" s="209"/>
      <c r="M34" s="209"/>
      <c r="N34" s="209"/>
      <c r="O34" s="209"/>
      <c r="P34" s="210"/>
      <c r="Q34" s="166"/>
      <c r="R34" s="167"/>
      <c r="S34" s="167"/>
      <c r="T34" s="167"/>
      <c r="U34" s="167"/>
      <c r="V34" s="167"/>
      <c r="W34" s="168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15" thickBot="1" x14ac:dyDescent="0.35"/>
    <row r="36" spans="2:43" ht="22.2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f>GenelBilgiler!T11</f>
        <v>6</v>
      </c>
      <c r="G36" s="180" t="s">
        <v>44</v>
      </c>
      <c r="H36" s="227" t="s">
        <v>477</v>
      </c>
      <c r="I36" s="228"/>
      <c r="J36" s="228"/>
      <c r="K36" s="228"/>
      <c r="L36" s="228"/>
      <c r="M36" s="228"/>
      <c r="N36" s="228"/>
      <c r="O36" s="228"/>
      <c r="P36" s="229"/>
      <c r="Q36" s="160" t="s">
        <v>492</v>
      </c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14.4" customHeight="1" x14ac:dyDescent="0.3">
      <c r="B37" s="247"/>
      <c r="C37" s="250"/>
      <c r="D37" s="184"/>
      <c r="E37" s="186"/>
      <c r="F37" s="188"/>
      <c r="G37" s="181"/>
      <c r="H37" s="217"/>
      <c r="I37" s="218"/>
      <c r="J37" s="218"/>
      <c r="K37" s="218"/>
      <c r="L37" s="218"/>
      <c r="M37" s="218"/>
      <c r="N37" s="218"/>
      <c r="O37" s="218"/>
      <c r="P37" s="219"/>
      <c r="Q37" s="163"/>
      <c r="R37" s="164"/>
      <c r="S37" s="164"/>
      <c r="T37" s="164"/>
      <c r="U37" s="164"/>
      <c r="V37" s="164"/>
      <c r="W37" s="165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14.4" customHeight="1" x14ac:dyDescent="0.3">
      <c r="B38" s="247"/>
      <c r="C38" s="250"/>
      <c r="D38" s="184">
        <v>2</v>
      </c>
      <c r="E38" s="186" t="s">
        <v>409</v>
      </c>
      <c r="F38" s="188">
        <f>GenelBilgiler!T11</f>
        <v>6</v>
      </c>
      <c r="G38" s="181"/>
      <c r="H38" s="172" t="s">
        <v>476</v>
      </c>
      <c r="I38" s="173"/>
      <c r="J38" s="173"/>
      <c r="K38" s="173"/>
      <c r="L38" s="173"/>
      <c r="M38" s="173"/>
      <c r="N38" s="173"/>
      <c r="O38" s="173"/>
      <c r="P38" s="174"/>
      <c r="Q38" s="163"/>
      <c r="R38" s="164"/>
      <c r="S38" s="164"/>
      <c r="T38" s="164"/>
      <c r="U38" s="164"/>
      <c r="V38" s="164"/>
      <c r="W38" s="165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24" customHeight="1" x14ac:dyDescent="0.3">
      <c r="B39" s="247"/>
      <c r="C39" s="250"/>
      <c r="D39" s="184"/>
      <c r="E39" s="186"/>
      <c r="F39" s="188"/>
      <c r="G39" s="181"/>
      <c r="H39" s="217"/>
      <c r="I39" s="218"/>
      <c r="J39" s="218"/>
      <c r="K39" s="218"/>
      <c r="L39" s="218"/>
      <c r="M39" s="218"/>
      <c r="N39" s="218"/>
      <c r="O39" s="218"/>
      <c r="P39" s="219"/>
      <c r="Q39" s="163"/>
      <c r="R39" s="164"/>
      <c r="S39" s="164"/>
      <c r="T39" s="164"/>
      <c r="U39" s="164"/>
      <c r="V39" s="164"/>
      <c r="W39" s="165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f>GenelBilgiler!T11</f>
        <v>6</v>
      </c>
      <c r="G40" s="181"/>
      <c r="H40" s="172" t="s">
        <v>118</v>
      </c>
      <c r="I40" s="173"/>
      <c r="J40" s="173"/>
      <c r="K40" s="173"/>
      <c r="L40" s="173"/>
      <c r="M40" s="173"/>
      <c r="N40" s="173"/>
      <c r="O40" s="173"/>
      <c r="P40" s="174"/>
      <c r="Q40" s="163"/>
      <c r="R40" s="164"/>
      <c r="S40" s="164"/>
      <c r="T40" s="164"/>
      <c r="U40" s="164"/>
      <c r="V40" s="164"/>
      <c r="W40" s="165"/>
      <c r="X40" s="222"/>
      <c r="Y40" s="220"/>
      <c r="Z40" s="220"/>
      <c r="AA40" s="220"/>
      <c r="AB40" s="220"/>
      <c r="AC40" s="220"/>
      <c r="AD40" s="221"/>
      <c r="AE40" s="222"/>
      <c r="AF40" s="220"/>
      <c r="AG40" s="220"/>
      <c r="AH40" s="220"/>
      <c r="AI40" s="220"/>
      <c r="AJ40" s="220"/>
      <c r="AK40" s="221"/>
      <c r="AL40" s="260" t="s">
        <v>249</v>
      </c>
      <c r="AM40" s="148"/>
      <c r="AN40" s="149"/>
      <c r="AO40" s="149"/>
      <c r="AP40" s="149"/>
      <c r="AQ40" s="150"/>
    </row>
    <row r="41" spans="2:43" ht="14.4" customHeight="1" x14ac:dyDescent="0.3">
      <c r="B41" s="247"/>
      <c r="C41" s="250"/>
      <c r="D41" s="184"/>
      <c r="E41" s="186"/>
      <c r="F41" s="188"/>
      <c r="G41" s="206"/>
      <c r="H41" s="217"/>
      <c r="I41" s="218"/>
      <c r="J41" s="218"/>
      <c r="K41" s="218"/>
      <c r="L41" s="218"/>
      <c r="M41" s="218"/>
      <c r="N41" s="218"/>
      <c r="O41" s="218"/>
      <c r="P41" s="219"/>
      <c r="Q41" s="169"/>
      <c r="R41" s="170"/>
      <c r="S41" s="170"/>
      <c r="T41" s="170"/>
      <c r="U41" s="170"/>
      <c r="V41" s="170"/>
      <c r="W41" s="171"/>
      <c r="X41" s="222"/>
      <c r="Y41" s="220"/>
      <c r="Z41" s="220"/>
      <c r="AA41" s="220"/>
      <c r="AB41" s="220"/>
      <c r="AC41" s="220"/>
      <c r="AD41" s="221"/>
      <c r="AE41" s="222"/>
      <c r="AF41" s="220"/>
      <c r="AG41" s="220"/>
      <c r="AH41" s="220"/>
      <c r="AI41" s="220"/>
      <c r="AJ41" s="220"/>
      <c r="AK41" s="221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f>GenelBilgiler!T11</f>
        <v>6</v>
      </c>
      <c r="G42" s="178" t="s">
        <v>25</v>
      </c>
      <c r="H42" s="172" t="s">
        <v>475</v>
      </c>
      <c r="I42" s="173"/>
      <c r="J42" s="173"/>
      <c r="K42" s="173"/>
      <c r="L42" s="173"/>
      <c r="M42" s="173"/>
      <c r="N42" s="173"/>
      <c r="O42" s="173"/>
      <c r="P42" s="174"/>
      <c r="Q42" s="196" t="s">
        <v>61</v>
      </c>
      <c r="R42" s="197"/>
      <c r="S42" s="197"/>
      <c r="T42" s="197"/>
      <c r="U42" s="197"/>
      <c r="V42" s="197"/>
      <c r="W42" s="198"/>
      <c r="X42" s="222"/>
      <c r="Y42" s="220"/>
      <c r="Z42" s="220"/>
      <c r="AA42" s="220"/>
      <c r="AB42" s="220"/>
      <c r="AC42" s="220"/>
      <c r="AD42" s="221"/>
      <c r="AE42" s="308" t="s">
        <v>167</v>
      </c>
      <c r="AF42" s="316"/>
      <c r="AG42" s="316"/>
      <c r="AH42" s="316"/>
      <c r="AI42" s="316"/>
      <c r="AJ42" s="316"/>
      <c r="AK42" s="317"/>
      <c r="AL42" s="205" t="s">
        <v>250</v>
      </c>
      <c r="AM42" s="148"/>
      <c r="AN42" s="149"/>
      <c r="AO42" s="149"/>
      <c r="AP42" s="149"/>
      <c r="AQ42" s="150"/>
    </row>
    <row r="43" spans="2:43" ht="14.4" customHeight="1" x14ac:dyDescent="0.3">
      <c r="B43" s="247"/>
      <c r="C43" s="250"/>
      <c r="D43" s="184"/>
      <c r="E43" s="186"/>
      <c r="F43" s="188"/>
      <c r="G43" s="181"/>
      <c r="H43" s="217"/>
      <c r="I43" s="218"/>
      <c r="J43" s="218"/>
      <c r="K43" s="218"/>
      <c r="L43" s="218"/>
      <c r="M43" s="218"/>
      <c r="N43" s="218"/>
      <c r="O43" s="218"/>
      <c r="P43" s="219"/>
      <c r="Q43" s="163"/>
      <c r="R43" s="164"/>
      <c r="S43" s="164"/>
      <c r="T43" s="164"/>
      <c r="U43" s="164"/>
      <c r="V43" s="164"/>
      <c r="W43" s="165"/>
      <c r="X43" s="222"/>
      <c r="Y43" s="220"/>
      <c r="Z43" s="220"/>
      <c r="AA43" s="220"/>
      <c r="AB43" s="220"/>
      <c r="AC43" s="220"/>
      <c r="AD43" s="221"/>
      <c r="AE43" s="308"/>
      <c r="AF43" s="316"/>
      <c r="AG43" s="316"/>
      <c r="AH43" s="316"/>
      <c r="AI43" s="316"/>
      <c r="AJ43" s="316"/>
      <c r="AK43" s="317"/>
      <c r="AL43" s="205"/>
      <c r="AM43" s="148"/>
      <c r="AN43" s="149"/>
      <c r="AO43" s="149"/>
      <c r="AP43" s="149"/>
      <c r="AQ43" s="150"/>
    </row>
    <row r="44" spans="2:43" ht="22.8" customHeight="1" x14ac:dyDescent="0.3">
      <c r="B44" s="247"/>
      <c r="C44" s="250"/>
      <c r="D44" s="184">
        <v>5</v>
      </c>
      <c r="E44" s="186" t="s">
        <v>412</v>
      </c>
      <c r="F44" s="188">
        <f>GenelBilgiler!T11</f>
        <v>6</v>
      </c>
      <c r="G44" s="181"/>
      <c r="H44" s="172" t="s">
        <v>119</v>
      </c>
      <c r="I44" s="173"/>
      <c r="J44" s="173"/>
      <c r="K44" s="173"/>
      <c r="L44" s="173"/>
      <c r="M44" s="173"/>
      <c r="N44" s="173"/>
      <c r="O44" s="173"/>
      <c r="P44" s="174"/>
      <c r="Q44" s="163"/>
      <c r="R44" s="164"/>
      <c r="S44" s="164"/>
      <c r="T44" s="164"/>
      <c r="U44" s="164"/>
      <c r="V44" s="164"/>
      <c r="W44" s="165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21" customHeight="1" thickBot="1" x14ac:dyDescent="0.35">
      <c r="B45" s="248"/>
      <c r="C45" s="251"/>
      <c r="D45" s="185"/>
      <c r="E45" s="187"/>
      <c r="F45" s="189"/>
      <c r="G45" s="179"/>
      <c r="H45" s="208"/>
      <c r="I45" s="209"/>
      <c r="J45" s="209"/>
      <c r="K45" s="209"/>
      <c r="L45" s="209"/>
      <c r="M45" s="209"/>
      <c r="N45" s="209"/>
      <c r="O45" s="209"/>
      <c r="P45" s="210"/>
      <c r="Q45" s="166"/>
      <c r="R45" s="167"/>
      <c r="S45" s="167"/>
      <c r="T45" s="167"/>
      <c r="U45" s="167"/>
      <c r="V45" s="167"/>
      <c r="W45" s="168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14.4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f>GenelBilgiler!T11</f>
        <v>6</v>
      </c>
      <c r="G47" s="180" t="s">
        <v>25</v>
      </c>
      <c r="H47" s="227" t="s">
        <v>119</v>
      </c>
      <c r="I47" s="228"/>
      <c r="J47" s="228"/>
      <c r="K47" s="228"/>
      <c r="L47" s="228"/>
      <c r="M47" s="228"/>
      <c r="N47" s="228"/>
      <c r="O47" s="228"/>
      <c r="P47" s="229"/>
      <c r="Q47" s="160" t="s">
        <v>61</v>
      </c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34.200000000000003" customHeight="1" x14ac:dyDescent="0.3">
      <c r="B48" s="247"/>
      <c r="C48" s="250"/>
      <c r="D48" s="184"/>
      <c r="E48" s="186"/>
      <c r="F48" s="188"/>
      <c r="G48" s="181"/>
      <c r="H48" s="217"/>
      <c r="I48" s="218"/>
      <c r="J48" s="218"/>
      <c r="K48" s="218"/>
      <c r="L48" s="218"/>
      <c r="M48" s="218"/>
      <c r="N48" s="218"/>
      <c r="O48" s="218"/>
      <c r="P48" s="219"/>
      <c r="Q48" s="169"/>
      <c r="R48" s="170"/>
      <c r="S48" s="170"/>
      <c r="T48" s="170"/>
      <c r="U48" s="170"/>
      <c r="V48" s="170"/>
      <c r="W48" s="171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14.4" customHeight="1" x14ac:dyDescent="0.3">
      <c r="B49" s="247"/>
      <c r="C49" s="250"/>
      <c r="D49" s="184">
        <v>2</v>
      </c>
      <c r="E49" s="186" t="s">
        <v>413</v>
      </c>
      <c r="F49" s="188">
        <f>GenelBilgiler!T11</f>
        <v>6</v>
      </c>
      <c r="G49" s="181"/>
      <c r="H49" s="172" t="s">
        <v>474</v>
      </c>
      <c r="I49" s="173"/>
      <c r="J49" s="173"/>
      <c r="K49" s="173"/>
      <c r="L49" s="173"/>
      <c r="M49" s="173"/>
      <c r="N49" s="173"/>
      <c r="O49" s="173"/>
      <c r="P49" s="174"/>
      <c r="Q49" s="196" t="s">
        <v>62</v>
      </c>
      <c r="R49" s="197"/>
      <c r="S49" s="197"/>
      <c r="T49" s="197"/>
      <c r="U49" s="197"/>
      <c r="V49" s="197"/>
      <c r="W49" s="198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23.4" customHeight="1" x14ac:dyDescent="0.3">
      <c r="B50" s="247"/>
      <c r="C50" s="250"/>
      <c r="D50" s="184"/>
      <c r="E50" s="186"/>
      <c r="F50" s="188"/>
      <c r="G50" s="181"/>
      <c r="H50" s="217"/>
      <c r="I50" s="218"/>
      <c r="J50" s="218"/>
      <c r="K50" s="218"/>
      <c r="L50" s="218"/>
      <c r="M50" s="218"/>
      <c r="N50" s="218"/>
      <c r="O50" s="218"/>
      <c r="P50" s="219"/>
      <c r="Q50" s="163"/>
      <c r="R50" s="164"/>
      <c r="S50" s="164"/>
      <c r="T50" s="164"/>
      <c r="U50" s="164"/>
      <c r="V50" s="164"/>
      <c r="W50" s="165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14.4" customHeight="1" x14ac:dyDescent="0.3">
      <c r="B51" s="247"/>
      <c r="C51" s="250"/>
      <c r="D51" s="184">
        <v>3</v>
      </c>
      <c r="E51" s="186" t="s">
        <v>42</v>
      </c>
      <c r="F51" s="188">
        <f>GenelBilgiler!T11</f>
        <v>6</v>
      </c>
      <c r="G51" s="181"/>
      <c r="H51" s="172" t="s">
        <v>120</v>
      </c>
      <c r="I51" s="173"/>
      <c r="J51" s="173"/>
      <c r="K51" s="173"/>
      <c r="L51" s="173"/>
      <c r="M51" s="173"/>
      <c r="N51" s="173"/>
      <c r="O51" s="173"/>
      <c r="P51" s="174"/>
      <c r="Q51" s="163"/>
      <c r="R51" s="164"/>
      <c r="S51" s="164"/>
      <c r="T51" s="164"/>
      <c r="U51" s="164"/>
      <c r="V51" s="164"/>
      <c r="W51" s="165"/>
      <c r="X51" s="222"/>
      <c r="Y51" s="220"/>
      <c r="Z51" s="220"/>
      <c r="AA51" s="220"/>
      <c r="AB51" s="220"/>
      <c r="AC51" s="220"/>
      <c r="AD51" s="221"/>
      <c r="AE51" s="222"/>
      <c r="AF51" s="220"/>
      <c r="AG51" s="220"/>
      <c r="AH51" s="220"/>
      <c r="AI51" s="220"/>
      <c r="AJ51" s="220"/>
      <c r="AK51" s="221"/>
      <c r="AL51" s="205" t="s">
        <v>254</v>
      </c>
      <c r="AM51" s="310" t="s">
        <v>496</v>
      </c>
      <c r="AN51" s="311"/>
      <c r="AO51" s="311"/>
      <c r="AP51" s="311"/>
      <c r="AQ51" s="312"/>
    </row>
    <row r="52" spans="2:43" ht="31.2" customHeight="1" thickBot="1" x14ac:dyDescent="0.35">
      <c r="B52" s="248"/>
      <c r="C52" s="251"/>
      <c r="D52" s="185"/>
      <c r="E52" s="187"/>
      <c r="F52" s="189"/>
      <c r="G52" s="179"/>
      <c r="H52" s="208"/>
      <c r="I52" s="209"/>
      <c r="J52" s="209"/>
      <c r="K52" s="209"/>
      <c r="L52" s="209"/>
      <c r="M52" s="209"/>
      <c r="N52" s="209"/>
      <c r="O52" s="209"/>
      <c r="P52" s="210"/>
      <c r="Q52" s="166"/>
      <c r="R52" s="167"/>
      <c r="S52" s="167"/>
      <c r="T52" s="167"/>
      <c r="U52" s="167"/>
      <c r="V52" s="167"/>
      <c r="W52" s="168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313"/>
      <c r="AN52" s="314"/>
      <c r="AO52" s="314"/>
      <c r="AP52" s="314"/>
      <c r="AQ52" s="315"/>
    </row>
    <row r="53" spans="2:43" ht="32.4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15" thickBot="1" x14ac:dyDescent="0.35"/>
    <row r="55" spans="2:43" ht="14.4" customHeight="1" x14ac:dyDescent="0.3">
      <c r="B55" s="246" t="s">
        <v>12</v>
      </c>
      <c r="C55" s="249"/>
      <c r="D55" s="257">
        <v>2</v>
      </c>
      <c r="E55" s="258" t="s">
        <v>415</v>
      </c>
      <c r="F55" s="259">
        <f>GenelBilgiler!T11</f>
        <v>6</v>
      </c>
      <c r="G55" s="180" t="s">
        <v>45</v>
      </c>
      <c r="H55" s="227" t="s">
        <v>489</v>
      </c>
      <c r="I55" s="228"/>
      <c r="J55" s="228"/>
      <c r="K55" s="228"/>
      <c r="L55" s="228"/>
      <c r="M55" s="228"/>
      <c r="N55" s="228"/>
      <c r="O55" s="228"/>
      <c r="P55" s="229"/>
      <c r="Q55" s="160" t="s">
        <v>63</v>
      </c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35.4" customHeight="1" x14ac:dyDescent="0.3">
      <c r="B56" s="247"/>
      <c r="C56" s="250"/>
      <c r="D56" s="184"/>
      <c r="E56" s="186"/>
      <c r="F56" s="188"/>
      <c r="G56" s="181"/>
      <c r="H56" s="217"/>
      <c r="I56" s="218"/>
      <c r="J56" s="218"/>
      <c r="K56" s="218"/>
      <c r="L56" s="218"/>
      <c r="M56" s="218"/>
      <c r="N56" s="218"/>
      <c r="O56" s="218"/>
      <c r="P56" s="219"/>
      <c r="Q56" s="163"/>
      <c r="R56" s="164"/>
      <c r="S56" s="164"/>
      <c r="T56" s="164"/>
      <c r="U56" s="164"/>
      <c r="V56" s="164"/>
      <c r="W56" s="165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25.8" customHeight="1" x14ac:dyDescent="0.3">
      <c r="B57" s="247"/>
      <c r="C57" s="250"/>
      <c r="D57" s="184">
        <v>3</v>
      </c>
      <c r="E57" s="186" t="s">
        <v>320</v>
      </c>
      <c r="F57" s="188">
        <f>GenelBilgiler!T11</f>
        <v>6</v>
      </c>
      <c r="G57" s="181"/>
      <c r="H57" s="172" t="s">
        <v>488</v>
      </c>
      <c r="I57" s="173"/>
      <c r="J57" s="173"/>
      <c r="K57" s="173"/>
      <c r="L57" s="173"/>
      <c r="M57" s="173"/>
      <c r="N57" s="173"/>
      <c r="O57" s="173"/>
      <c r="P57" s="174"/>
      <c r="Q57" s="163"/>
      <c r="R57" s="164"/>
      <c r="S57" s="164"/>
      <c r="T57" s="164"/>
      <c r="U57" s="164"/>
      <c r="V57" s="164"/>
      <c r="W57" s="165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32.4" customHeight="1" x14ac:dyDescent="0.3">
      <c r="B58" s="247"/>
      <c r="C58" s="250"/>
      <c r="D58" s="184"/>
      <c r="E58" s="186"/>
      <c r="F58" s="188"/>
      <c r="G58" s="181"/>
      <c r="H58" s="217"/>
      <c r="I58" s="218"/>
      <c r="J58" s="218"/>
      <c r="K58" s="218"/>
      <c r="L58" s="218"/>
      <c r="M58" s="218"/>
      <c r="N58" s="218"/>
      <c r="O58" s="218"/>
      <c r="P58" s="219"/>
      <c r="Q58" s="163"/>
      <c r="R58" s="164"/>
      <c r="S58" s="164"/>
      <c r="T58" s="164"/>
      <c r="U58" s="164"/>
      <c r="V58" s="164"/>
      <c r="W58" s="165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25.8" customHeight="1" x14ac:dyDescent="0.3">
      <c r="B59" s="247"/>
      <c r="C59" s="250"/>
      <c r="D59" s="184">
        <v>4</v>
      </c>
      <c r="E59" s="186" t="s">
        <v>54</v>
      </c>
      <c r="F59" s="188">
        <f>GenelBilgiler!T11</f>
        <v>6</v>
      </c>
      <c r="G59" s="181"/>
      <c r="H59" s="172" t="s">
        <v>488</v>
      </c>
      <c r="I59" s="173"/>
      <c r="J59" s="173"/>
      <c r="K59" s="173"/>
      <c r="L59" s="173"/>
      <c r="M59" s="173"/>
      <c r="N59" s="173"/>
      <c r="O59" s="173"/>
      <c r="P59" s="174"/>
      <c r="Q59" s="163"/>
      <c r="R59" s="164"/>
      <c r="S59" s="164"/>
      <c r="T59" s="164"/>
      <c r="U59" s="164"/>
      <c r="V59" s="164"/>
      <c r="W59" s="165"/>
      <c r="X59" s="222"/>
      <c r="Y59" s="220"/>
      <c r="Z59" s="220"/>
      <c r="AA59" s="220"/>
      <c r="AB59" s="220"/>
      <c r="AC59" s="220"/>
      <c r="AD59" s="221"/>
      <c r="AE59" s="308" t="s">
        <v>176</v>
      </c>
      <c r="AF59" s="220"/>
      <c r="AG59" s="220"/>
      <c r="AH59" s="220"/>
      <c r="AI59" s="220"/>
      <c r="AJ59" s="220"/>
      <c r="AK59" s="221"/>
      <c r="AL59" s="205" t="s">
        <v>257</v>
      </c>
      <c r="AM59" s="310" t="s">
        <v>497</v>
      </c>
      <c r="AN59" s="311"/>
      <c r="AO59" s="311"/>
      <c r="AP59" s="311"/>
      <c r="AQ59" s="312"/>
    </row>
    <row r="60" spans="2:43" ht="37.200000000000003" customHeight="1" thickBot="1" x14ac:dyDescent="0.35">
      <c r="B60" s="248"/>
      <c r="C60" s="251"/>
      <c r="D60" s="185"/>
      <c r="E60" s="187"/>
      <c r="F60" s="189"/>
      <c r="G60" s="179"/>
      <c r="H60" s="208"/>
      <c r="I60" s="209"/>
      <c r="J60" s="209"/>
      <c r="K60" s="209"/>
      <c r="L60" s="209"/>
      <c r="M60" s="209"/>
      <c r="N60" s="209"/>
      <c r="O60" s="209"/>
      <c r="P60" s="210"/>
      <c r="Q60" s="166"/>
      <c r="R60" s="167"/>
      <c r="S60" s="167"/>
      <c r="T60" s="167"/>
      <c r="U60" s="167"/>
      <c r="V60" s="167"/>
      <c r="W60" s="168"/>
      <c r="X60" s="252"/>
      <c r="Y60" s="253"/>
      <c r="Z60" s="253"/>
      <c r="AA60" s="253"/>
      <c r="AB60" s="253"/>
      <c r="AC60" s="253"/>
      <c r="AD60" s="254"/>
      <c r="AE60" s="252"/>
      <c r="AF60" s="253"/>
      <c r="AG60" s="253"/>
      <c r="AH60" s="253"/>
      <c r="AI60" s="253"/>
      <c r="AJ60" s="253"/>
      <c r="AK60" s="254"/>
      <c r="AL60" s="207"/>
      <c r="AM60" s="313"/>
      <c r="AN60" s="314"/>
      <c r="AO60" s="314"/>
      <c r="AP60" s="314"/>
      <c r="AQ60" s="315"/>
    </row>
    <row r="61" spans="2:43" ht="20.399999999999999" customHeight="1" thickBot="1" x14ac:dyDescent="0.35"/>
    <row r="62" spans="2:43" ht="14.4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f>GenelBilgiler!T11</f>
        <v>6</v>
      </c>
      <c r="G62" s="180" t="s">
        <v>45</v>
      </c>
      <c r="H62" s="227" t="s">
        <v>487</v>
      </c>
      <c r="I62" s="228"/>
      <c r="J62" s="228"/>
      <c r="K62" s="228"/>
      <c r="L62" s="228"/>
      <c r="M62" s="228"/>
      <c r="N62" s="228"/>
      <c r="O62" s="228"/>
      <c r="P62" s="229"/>
      <c r="Q62" s="160" t="s">
        <v>493</v>
      </c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31.2" customHeight="1" x14ac:dyDescent="0.3">
      <c r="B63" s="247"/>
      <c r="C63" s="250"/>
      <c r="D63" s="184"/>
      <c r="E63" s="186"/>
      <c r="F63" s="188"/>
      <c r="G63" s="181"/>
      <c r="H63" s="217"/>
      <c r="I63" s="218"/>
      <c r="J63" s="218"/>
      <c r="K63" s="218"/>
      <c r="L63" s="218"/>
      <c r="M63" s="218"/>
      <c r="N63" s="218"/>
      <c r="O63" s="218"/>
      <c r="P63" s="219"/>
      <c r="Q63" s="163"/>
      <c r="R63" s="164"/>
      <c r="S63" s="164"/>
      <c r="T63" s="164"/>
      <c r="U63" s="164"/>
      <c r="V63" s="164"/>
      <c r="W63" s="165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14.4" customHeight="1" x14ac:dyDescent="0.3">
      <c r="B64" s="247"/>
      <c r="C64" s="250"/>
      <c r="D64" s="184">
        <v>2</v>
      </c>
      <c r="E64" s="186" t="s">
        <v>318</v>
      </c>
      <c r="F64" s="188">
        <f>GenelBilgiler!T11</f>
        <v>6</v>
      </c>
      <c r="G64" s="181"/>
      <c r="H64" s="172" t="s">
        <v>121</v>
      </c>
      <c r="I64" s="173"/>
      <c r="J64" s="173"/>
      <c r="K64" s="173"/>
      <c r="L64" s="173"/>
      <c r="M64" s="173"/>
      <c r="N64" s="173"/>
      <c r="O64" s="173"/>
      <c r="P64" s="174"/>
      <c r="Q64" s="163"/>
      <c r="R64" s="164"/>
      <c r="S64" s="164"/>
      <c r="T64" s="164"/>
      <c r="U64" s="164"/>
      <c r="V64" s="164"/>
      <c r="W64" s="165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29.4" customHeight="1" x14ac:dyDescent="0.3">
      <c r="B65" s="247"/>
      <c r="C65" s="250"/>
      <c r="D65" s="184"/>
      <c r="E65" s="186"/>
      <c r="F65" s="188"/>
      <c r="G65" s="181"/>
      <c r="H65" s="217"/>
      <c r="I65" s="218"/>
      <c r="J65" s="218"/>
      <c r="K65" s="218"/>
      <c r="L65" s="218"/>
      <c r="M65" s="218"/>
      <c r="N65" s="218"/>
      <c r="O65" s="218"/>
      <c r="P65" s="219"/>
      <c r="Q65" s="163"/>
      <c r="R65" s="164"/>
      <c r="S65" s="164"/>
      <c r="T65" s="164"/>
      <c r="U65" s="164"/>
      <c r="V65" s="164"/>
      <c r="W65" s="165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26.4" customHeight="1" x14ac:dyDescent="0.3">
      <c r="B66" s="247"/>
      <c r="C66" s="250"/>
      <c r="D66" s="184">
        <v>3</v>
      </c>
      <c r="E66" s="186" t="s">
        <v>5</v>
      </c>
      <c r="F66" s="188">
        <f>GenelBilgiler!T11</f>
        <v>6</v>
      </c>
      <c r="G66" s="181"/>
      <c r="H66" s="172" t="s">
        <v>486</v>
      </c>
      <c r="I66" s="173"/>
      <c r="J66" s="173"/>
      <c r="K66" s="173"/>
      <c r="L66" s="173"/>
      <c r="M66" s="173"/>
      <c r="N66" s="173"/>
      <c r="O66" s="173"/>
      <c r="P66" s="174"/>
      <c r="Q66" s="163"/>
      <c r="R66" s="164"/>
      <c r="S66" s="164"/>
      <c r="T66" s="164"/>
      <c r="U66" s="164"/>
      <c r="V66" s="164"/>
      <c r="W66" s="165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10"/>
      <c r="AN66" s="111"/>
      <c r="AO66" s="111"/>
      <c r="AP66" s="111"/>
      <c r="AQ66" s="112"/>
    </row>
    <row r="67" spans="2:43" ht="42" customHeight="1" x14ac:dyDescent="0.3">
      <c r="B67" s="247"/>
      <c r="C67" s="250"/>
      <c r="D67" s="184"/>
      <c r="E67" s="186"/>
      <c r="F67" s="188"/>
      <c r="G67" s="181"/>
      <c r="H67" s="217"/>
      <c r="I67" s="218"/>
      <c r="J67" s="218"/>
      <c r="K67" s="218"/>
      <c r="L67" s="218"/>
      <c r="M67" s="218"/>
      <c r="N67" s="218"/>
      <c r="O67" s="218"/>
      <c r="P67" s="219"/>
      <c r="Q67" s="163"/>
      <c r="R67" s="164"/>
      <c r="S67" s="164"/>
      <c r="T67" s="164"/>
      <c r="U67" s="164"/>
      <c r="V67" s="164"/>
      <c r="W67" s="165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10"/>
      <c r="AN67" s="111"/>
      <c r="AO67" s="111"/>
      <c r="AP67" s="111"/>
      <c r="AQ67" s="112"/>
    </row>
    <row r="68" spans="2:43" ht="24" customHeight="1" x14ac:dyDescent="0.3">
      <c r="B68" s="247"/>
      <c r="C68" s="250"/>
      <c r="D68" s="184">
        <v>4</v>
      </c>
      <c r="E68" s="186" t="s">
        <v>417</v>
      </c>
      <c r="F68" s="188">
        <f>GenelBilgiler!T11</f>
        <v>6</v>
      </c>
      <c r="G68" s="181"/>
      <c r="H68" s="172" t="s">
        <v>486</v>
      </c>
      <c r="I68" s="173"/>
      <c r="J68" s="173"/>
      <c r="K68" s="173"/>
      <c r="L68" s="173"/>
      <c r="M68" s="173"/>
      <c r="N68" s="173"/>
      <c r="O68" s="173"/>
      <c r="P68" s="174"/>
      <c r="Q68" s="163"/>
      <c r="R68" s="164"/>
      <c r="S68" s="164"/>
      <c r="T68" s="164"/>
      <c r="U68" s="164"/>
      <c r="V68" s="164"/>
      <c r="W68" s="165"/>
      <c r="X68" s="222"/>
      <c r="Y68" s="220"/>
      <c r="Z68" s="220"/>
      <c r="AA68" s="220"/>
      <c r="AB68" s="220"/>
      <c r="AC68" s="220"/>
      <c r="AD68" s="221"/>
      <c r="AE68" s="308" t="s">
        <v>175</v>
      </c>
      <c r="AF68" s="220"/>
      <c r="AG68" s="220"/>
      <c r="AH68" s="220"/>
      <c r="AI68" s="220"/>
      <c r="AJ68" s="220"/>
      <c r="AK68" s="221"/>
      <c r="AL68" s="205" t="s">
        <v>261</v>
      </c>
      <c r="AM68" s="151" t="s">
        <v>498</v>
      </c>
      <c r="AN68" s="152"/>
      <c r="AO68" s="152"/>
      <c r="AP68" s="152"/>
      <c r="AQ68" s="153"/>
    </row>
    <row r="69" spans="2:43" ht="40.799999999999997" customHeight="1" x14ac:dyDescent="0.3">
      <c r="B69" s="247"/>
      <c r="C69" s="250"/>
      <c r="D69" s="184"/>
      <c r="E69" s="186"/>
      <c r="F69" s="188"/>
      <c r="G69" s="181"/>
      <c r="H69" s="217"/>
      <c r="I69" s="218"/>
      <c r="J69" s="218"/>
      <c r="K69" s="218"/>
      <c r="L69" s="218"/>
      <c r="M69" s="218"/>
      <c r="N69" s="218"/>
      <c r="O69" s="218"/>
      <c r="P69" s="219"/>
      <c r="Q69" s="169"/>
      <c r="R69" s="170"/>
      <c r="S69" s="170"/>
      <c r="T69" s="170"/>
      <c r="U69" s="170"/>
      <c r="V69" s="170"/>
      <c r="W69" s="171"/>
      <c r="X69" s="222"/>
      <c r="Y69" s="220"/>
      <c r="Z69" s="220"/>
      <c r="AA69" s="220"/>
      <c r="AB69" s="220"/>
      <c r="AC69" s="220"/>
      <c r="AD69" s="221"/>
      <c r="AE69" s="222"/>
      <c r="AF69" s="220"/>
      <c r="AG69" s="220"/>
      <c r="AH69" s="220"/>
      <c r="AI69" s="220"/>
      <c r="AJ69" s="220"/>
      <c r="AK69" s="221"/>
      <c r="AL69" s="205"/>
      <c r="AM69" s="151"/>
      <c r="AN69" s="152"/>
      <c r="AO69" s="152"/>
      <c r="AP69" s="152"/>
      <c r="AQ69" s="153"/>
    </row>
    <row r="70" spans="2:43" ht="37.799999999999997" customHeight="1" x14ac:dyDescent="0.3">
      <c r="B70" s="247"/>
      <c r="C70" s="250"/>
      <c r="D70" s="184">
        <v>5</v>
      </c>
      <c r="E70" s="186" t="s">
        <v>55</v>
      </c>
      <c r="F70" s="188">
        <f>GenelBilgiler!T11</f>
        <v>6</v>
      </c>
      <c r="G70" s="178" t="s">
        <v>46</v>
      </c>
      <c r="H70" s="172" t="s">
        <v>122</v>
      </c>
      <c r="I70" s="173"/>
      <c r="J70" s="173"/>
      <c r="K70" s="173"/>
      <c r="L70" s="173"/>
      <c r="M70" s="173"/>
      <c r="N70" s="173"/>
      <c r="O70" s="173"/>
      <c r="P70" s="174"/>
      <c r="Q70" s="196" t="s">
        <v>24</v>
      </c>
      <c r="R70" s="197"/>
      <c r="S70" s="197"/>
      <c r="T70" s="197"/>
      <c r="U70" s="197"/>
      <c r="V70" s="197"/>
      <c r="W70" s="198"/>
      <c r="X70" s="222"/>
      <c r="Y70" s="220"/>
      <c r="Z70" s="220"/>
      <c r="AA70" s="220"/>
      <c r="AB70" s="220"/>
      <c r="AC70" s="220"/>
      <c r="AD70" s="221"/>
      <c r="AE70" s="308" t="s">
        <v>174</v>
      </c>
      <c r="AF70" s="220"/>
      <c r="AG70" s="220"/>
      <c r="AH70" s="220"/>
      <c r="AI70" s="220"/>
      <c r="AJ70" s="220"/>
      <c r="AK70" s="221"/>
      <c r="AL70" s="205" t="s">
        <v>262</v>
      </c>
      <c r="AM70" s="190" t="s">
        <v>446</v>
      </c>
      <c r="AN70" s="191"/>
      <c r="AO70" s="191"/>
      <c r="AP70" s="191"/>
      <c r="AQ70" s="192"/>
    </row>
    <row r="71" spans="2:43" ht="34.200000000000003" customHeight="1" thickBot="1" x14ac:dyDescent="0.35">
      <c r="B71" s="248"/>
      <c r="C71" s="251"/>
      <c r="D71" s="185"/>
      <c r="E71" s="187"/>
      <c r="F71" s="189"/>
      <c r="G71" s="179"/>
      <c r="H71" s="208"/>
      <c r="I71" s="209"/>
      <c r="J71" s="209"/>
      <c r="K71" s="209"/>
      <c r="L71" s="209"/>
      <c r="M71" s="209"/>
      <c r="N71" s="209"/>
      <c r="O71" s="209"/>
      <c r="P71" s="210"/>
      <c r="Q71" s="166"/>
      <c r="R71" s="167"/>
      <c r="S71" s="167"/>
      <c r="T71" s="167"/>
      <c r="U71" s="167"/>
      <c r="V71" s="167"/>
      <c r="W71" s="168"/>
      <c r="X71" s="252"/>
      <c r="Y71" s="253"/>
      <c r="Z71" s="253"/>
      <c r="AA71" s="253"/>
      <c r="AB71" s="253"/>
      <c r="AC71" s="253"/>
      <c r="AD71" s="254"/>
      <c r="AE71" s="252"/>
      <c r="AF71" s="253"/>
      <c r="AG71" s="253"/>
      <c r="AH71" s="253"/>
      <c r="AI71" s="253"/>
      <c r="AJ71" s="253"/>
      <c r="AK71" s="254"/>
      <c r="AL71" s="207"/>
      <c r="AM71" s="193"/>
      <c r="AN71" s="194"/>
      <c r="AO71" s="194"/>
      <c r="AP71" s="194"/>
      <c r="AQ71" s="195"/>
    </row>
    <row r="72" spans="2:43" ht="15.6" x14ac:dyDescent="0.3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0.6" customHeight="1" thickBot="1" x14ac:dyDescent="0.35"/>
    <row r="74" spans="2:43" ht="35.4" customHeight="1" x14ac:dyDescent="0.3">
      <c r="B74" s="246" t="s">
        <v>8</v>
      </c>
      <c r="C74" s="249"/>
      <c r="D74" s="257">
        <v>1</v>
      </c>
      <c r="E74" s="258" t="s">
        <v>30</v>
      </c>
      <c r="F74" s="259">
        <f>GenelBilgiler!T11</f>
        <v>6</v>
      </c>
      <c r="G74" s="180" t="s">
        <v>46</v>
      </c>
      <c r="H74" s="227" t="s">
        <v>485</v>
      </c>
      <c r="I74" s="228"/>
      <c r="J74" s="228"/>
      <c r="K74" s="228"/>
      <c r="L74" s="228"/>
      <c r="M74" s="228"/>
      <c r="N74" s="228"/>
      <c r="O74" s="228"/>
      <c r="P74" s="229"/>
      <c r="Q74" s="160" t="s">
        <v>64</v>
      </c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326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48" customHeight="1" x14ac:dyDescent="0.3">
      <c r="B75" s="247"/>
      <c r="C75" s="250"/>
      <c r="D75" s="268"/>
      <c r="E75" s="269"/>
      <c r="F75" s="270"/>
      <c r="G75" s="206"/>
      <c r="H75" s="217"/>
      <c r="I75" s="218"/>
      <c r="J75" s="218"/>
      <c r="K75" s="218"/>
      <c r="L75" s="218"/>
      <c r="M75" s="218"/>
      <c r="N75" s="218"/>
      <c r="O75" s="218"/>
      <c r="P75" s="219"/>
      <c r="Q75" s="169"/>
      <c r="R75" s="170"/>
      <c r="S75" s="170"/>
      <c r="T75" s="170"/>
      <c r="U75" s="170"/>
      <c r="V75" s="170"/>
      <c r="W75" s="171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309"/>
      <c r="AN76" s="158"/>
      <c r="AO76" s="158"/>
      <c r="AP76" s="158"/>
      <c r="AQ76" s="159"/>
    </row>
    <row r="77" spans="2:43" ht="21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309"/>
      <c r="AN77" s="158"/>
      <c r="AO77" s="158"/>
      <c r="AP77" s="158"/>
      <c r="AQ77" s="159"/>
    </row>
    <row r="78" spans="2:43" ht="40.200000000000003" customHeight="1" x14ac:dyDescent="0.3">
      <c r="B78" s="247"/>
      <c r="C78" s="250"/>
      <c r="D78" s="274">
        <v>3</v>
      </c>
      <c r="E78" s="275" t="s">
        <v>31</v>
      </c>
      <c r="F78" s="276">
        <f>GenelBilgiler!T11</f>
        <v>6</v>
      </c>
      <c r="G78" s="178" t="s">
        <v>46</v>
      </c>
      <c r="H78" s="172" t="s">
        <v>485</v>
      </c>
      <c r="I78" s="173"/>
      <c r="J78" s="173"/>
      <c r="K78" s="173"/>
      <c r="L78" s="173"/>
      <c r="M78" s="173"/>
      <c r="N78" s="173"/>
      <c r="O78" s="173"/>
      <c r="P78" s="174"/>
      <c r="Q78" s="196" t="s">
        <v>494</v>
      </c>
      <c r="R78" s="197"/>
      <c r="S78" s="197"/>
      <c r="T78" s="197"/>
      <c r="U78" s="197"/>
      <c r="V78" s="197"/>
      <c r="W78" s="198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148"/>
      <c r="AN78" s="149"/>
      <c r="AO78" s="149"/>
      <c r="AP78" s="149"/>
      <c r="AQ78" s="150"/>
    </row>
    <row r="79" spans="2:43" ht="33" customHeight="1" x14ac:dyDescent="0.3">
      <c r="B79" s="247"/>
      <c r="C79" s="250"/>
      <c r="D79" s="184"/>
      <c r="E79" s="186"/>
      <c r="F79" s="188"/>
      <c r="G79" s="181"/>
      <c r="H79" s="217"/>
      <c r="I79" s="218"/>
      <c r="J79" s="218"/>
      <c r="K79" s="218"/>
      <c r="L79" s="218"/>
      <c r="M79" s="218"/>
      <c r="N79" s="218"/>
      <c r="O79" s="218"/>
      <c r="P79" s="219"/>
      <c r="Q79" s="163"/>
      <c r="R79" s="164"/>
      <c r="S79" s="164"/>
      <c r="T79" s="164"/>
      <c r="U79" s="164"/>
      <c r="V79" s="164"/>
      <c r="W79" s="165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48"/>
      <c r="AN79" s="149"/>
      <c r="AO79" s="149"/>
      <c r="AP79" s="149"/>
      <c r="AQ79" s="150"/>
    </row>
    <row r="80" spans="2:43" ht="27" customHeight="1" x14ac:dyDescent="0.3">
      <c r="B80" s="247"/>
      <c r="C80" s="250"/>
      <c r="D80" s="184">
        <v>4</v>
      </c>
      <c r="E80" s="186" t="s">
        <v>407</v>
      </c>
      <c r="F80" s="188">
        <f>GenelBilgiler!T11</f>
        <v>6</v>
      </c>
      <c r="G80" s="181"/>
      <c r="H80" s="172" t="s">
        <v>196</v>
      </c>
      <c r="I80" s="173"/>
      <c r="J80" s="173"/>
      <c r="K80" s="173"/>
      <c r="L80" s="173"/>
      <c r="M80" s="173"/>
      <c r="N80" s="173"/>
      <c r="O80" s="173"/>
      <c r="P80" s="174"/>
      <c r="Q80" s="196" t="s">
        <v>23</v>
      </c>
      <c r="R80" s="197"/>
      <c r="S80" s="197"/>
      <c r="T80" s="197"/>
      <c r="U80" s="197"/>
      <c r="V80" s="197"/>
      <c r="W80" s="198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 t="s">
        <v>21</v>
      </c>
      <c r="AN80" s="191"/>
      <c r="AO80" s="191"/>
      <c r="AP80" s="191"/>
      <c r="AQ80" s="192"/>
    </row>
    <row r="81" spans="2:43" ht="32.4" customHeight="1" thickBot="1" x14ac:dyDescent="0.35">
      <c r="B81" s="248"/>
      <c r="C81" s="251"/>
      <c r="D81" s="185"/>
      <c r="E81" s="187"/>
      <c r="F81" s="189"/>
      <c r="G81" s="179"/>
      <c r="H81" s="208"/>
      <c r="I81" s="209"/>
      <c r="J81" s="209"/>
      <c r="K81" s="209"/>
      <c r="L81" s="209"/>
      <c r="M81" s="209"/>
      <c r="N81" s="209"/>
      <c r="O81" s="209"/>
      <c r="P81" s="210"/>
      <c r="Q81" s="166"/>
      <c r="R81" s="167"/>
      <c r="S81" s="167"/>
      <c r="T81" s="167"/>
      <c r="U81" s="167"/>
      <c r="V81" s="167"/>
      <c r="W81" s="168"/>
      <c r="X81" s="252"/>
      <c r="Y81" s="253"/>
      <c r="Z81" s="253"/>
      <c r="AA81" s="253"/>
      <c r="AB81" s="253"/>
      <c r="AC81" s="253"/>
      <c r="AD81" s="254"/>
      <c r="AE81" s="252"/>
      <c r="AF81" s="253"/>
      <c r="AG81" s="253"/>
      <c r="AH81" s="253"/>
      <c r="AI81" s="253"/>
      <c r="AJ81" s="253"/>
      <c r="AK81" s="254"/>
      <c r="AL81" s="207"/>
      <c r="AM81" s="193"/>
      <c r="AN81" s="194"/>
      <c r="AO81" s="194"/>
      <c r="AP81" s="194"/>
      <c r="AQ81" s="195"/>
    </row>
    <row r="82" spans="2:43" ht="27.6" customHeight="1" thickBot="1" x14ac:dyDescent="0.35"/>
    <row r="83" spans="2:43" ht="21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f>GenelBilgiler!T11</f>
        <v>6</v>
      </c>
      <c r="G83" s="180" t="s">
        <v>46</v>
      </c>
      <c r="H83" s="227" t="s">
        <v>197</v>
      </c>
      <c r="I83" s="228"/>
      <c r="J83" s="228"/>
      <c r="K83" s="228"/>
      <c r="L83" s="228"/>
      <c r="M83" s="228"/>
      <c r="N83" s="228"/>
      <c r="O83" s="228"/>
      <c r="P83" s="229"/>
      <c r="Q83" s="160" t="s">
        <v>328</v>
      </c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38.4" customHeight="1" x14ac:dyDescent="0.3">
      <c r="B84" s="247"/>
      <c r="C84" s="250"/>
      <c r="D84" s="184"/>
      <c r="E84" s="186"/>
      <c r="F84" s="188"/>
      <c r="G84" s="181"/>
      <c r="H84" s="217"/>
      <c r="I84" s="218"/>
      <c r="J84" s="218"/>
      <c r="K84" s="218"/>
      <c r="L84" s="218"/>
      <c r="M84" s="218"/>
      <c r="N84" s="218"/>
      <c r="O84" s="218"/>
      <c r="P84" s="219"/>
      <c r="Q84" s="163"/>
      <c r="R84" s="164"/>
      <c r="S84" s="164"/>
      <c r="T84" s="164"/>
      <c r="U84" s="164"/>
      <c r="V84" s="164"/>
      <c r="W84" s="165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37.799999999999997" customHeight="1" x14ac:dyDescent="0.3">
      <c r="B85" s="247"/>
      <c r="C85" s="250"/>
      <c r="D85" s="184">
        <v>2</v>
      </c>
      <c r="E85" s="186" t="s">
        <v>420</v>
      </c>
      <c r="F85" s="188">
        <f>GenelBilgiler!T11</f>
        <v>6</v>
      </c>
      <c r="G85" s="181"/>
      <c r="H85" s="172" t="s">
        <v>197</v>
      </c>
      <c r="I85" s="173"/>
      <c r="J85" s="173"/>
      <c r="K85" s="173"/>
      <c r="L85" s="173"/>
      <c r="M85" s="173"/>
      <c r="N85" s="173"/>
      <c r="O85" s="173"/>
      <c r="P85" s="174"/>
      <c r="Q85" s="163"/>
      <c r="R85" s="164"/>
      <c r="S85" s="164"/>
      <c r="T85" s="164"/>
      <c r="U85" s="164"/>
      <c r="V85" s="164"/>
      <c r="W85" s="165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23.4" customHeight="1" x14ac:dyDescent="0.3">
      <c r="B86" s="247"/>
      <c r="C86" s="250"/>
      <c r="D86" s="184"/>
      <c r="E86" s="186"/>
      <c r="F86" s="188"/>
      <c r="G86" s="181"/>
      <c r="H86" s="217"/>
      <c r="I86" s="218"/>
      <c r="J86" s="218"/>
      <c r="K86" s="218"/>
      <c r="L86" s="218"/>
      <c r="M86" s="218"/>
      <c r="N86" s="218"/>
      <c r="O86" s="218"/>
      <c r="P86" s="219"/>
      <c r="Q86" s="163"/>
      <c r="R86" s="164"/>
      <c r="S86" s="164"/>
      <c r="T86" s="164"/>
      <c r="U86" s="164"/>
      <c r="V86" s="164"/>
      <c r="W86" s="165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20.399999999999999" customHeight="1" x14ac:dyDescent="0.3">
      <c r="B87" s="247"/>
      <c r="C87" s="250"/>
      <c r="D87" s="184">
        <v>3</v>
      </c>
      <c r="E87" s="186" t="s">
        <v>421</v>
      </c>
      <c r="F87" s="188">
        <f>GenelBilgiler!T11</f>
        <v>6</v>
      </c>
      <c r="G87" s="181"/>
      <c r="H87" s="172" t="s">
        <v>196</v>
      </c>
      <c r="I87" s="173"/>
      <c r="J87" s="173"/>
      <c r="K87" s="173"/>
      <c r="L87" s="173"/>
      <c r="M87" s="173"/>
      <c r="N87" s="173"/>
      <c r="O87" s="173"/>
      <c r="P87" s="174"/>
      <c r="Q87" s="163"/>
      <c r="R87" s="164"/>
      <c r="S87" s="164"/>
      <c r="T87" s="164"/>
      <c r="U87" s="164"/>
      <c r="V87" s="164"/>
      <c r="W87" s="165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90" t="s">
        <v>499</v>
      </c>
      <c r="AN87" s="191"/>
      <c r="AO87" s="191"/>
      <c r="AP87" s="191"/>
      <c r="AQ87" s="192"/>
    </row>
    <row r="88" spans="2:43" ht="31.8" customHeight="1" x14ac:dyDescent="0.3">
      <c r="B88" s="247"/>
      <c r="C88" s="250"/>
      <c r="D88" s="184"/>
      <c r="E88" s="186"/>
      <c r="F88" s="188"/>
      <c r="G88" s="181"/>
      <c r="H88" s="217"/>
      <c r="I88" s="218"/>
      <c r="J88" s="218"/>
      <c r="K88" s="218"/>
      <c r="L88" s="218"/>
      <c r="M88" s="218"/>
      <c r="N88" s="218"/>
      <c r="O88" s="218"/>
      <c r="P88" s="219"/>
      <c r="Q88" s="163"/>
      <c r="R88" s="164"/>
      <c r="S88" s="164"/>
      <c r="T88" s="164"/>
      <c r="U88" s="164"/>
      <c r="V88" s="164"/>
      <c r="W88" s="165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90"/>
      <c r="AN88" s="191"/>
      <c r="AO88" s="191"/>
      <c r="AP88" s="191"/>
      <c r="AQ88" s="192"/>
    </row>
    <row r="89" spans="2:43" ht="23.4" customHeight="1" x14ac:dyDescent="0.3">
      <c r="B89" s="247"/>
      <c r="C89" s="250"/>
      <c r="D89" s="184">
        <v>4</v>
      </c>
      <c r="E89" s="186" t="s">
        <v>53</v>
      </c>
      <c r="F89" s="188">
        <f>GenelBilgiler!T11</f>
        <v>6</v>
      </c>
      <c r="G89" s="181"/>
      <c r="H89" s="172" t="s">
        <v>197</v>
      </c>
      <c r="I89" s="173"/>
      <c r="J89" s="173"/>
      <c r="K89" s="173"/>
      <c r="L89" s="173"/>
      <c r="M89" s="173"/>
      <c r="N89" s="173"/>
      <c r="O89" s="173"/>
      <c r="P89" s="174"/>
      <c r="Q89" s="163"/>
      <c r="R89" s="164"/>
      <c r="S89" s="164"/>
      <c r="T89" s="164"/>
      <c r="U89" s="164"/>
      <c r="V89" s="164"/>
      <c r="W89" s="165"/>
      <c r="X89" s="222"/>
      <c r="Y89" s="220"/>
      <c r="Z89" s="220"/>
      <c r="AA89" s="220"/>
      <c r="AB89" s="220"/>
      <c r="AC89" s="220"/>
      <c r="AD89" s="221"/>
      <c r="AE89" s="308" t="s">
        <v>177</v>
      </c>
      <c r="AF89" s="220"/>
      <c r="AG89" s="220"/>
      <c r="AH89" s="220"/>
      <c r="AI89" s="220"/>
      <c r="AJ89" s="220"/>
      <c r="AK89" s="221"/>
      <c r="AL89" s="205" t="s">
        <v>270</v>
      </c>
      <c r="AM89" s="190"/>
      <c r="AN89" s="191"/>
      <c r="AO89" s="191"/>
      <c r="AP89" s="191"/>
      <c r="AQ89" s="192"/>
    </row>
    <row r="90" spans="2:43" ht="37.799999999999997" customHeight="1" thickBot="1" x14ac:dyDescent="0.35">
      <c r="B90" s="248"/>
      <c r="C90" s="251"/>
      <c r="D90" s="185"/>
      <c r="E90" s="187"/>
      <c r="F90" s="189"/>
      <c r="G90" s="179"/>
      <c r="H90" s="208"/>
      <c r="I90" s="209"/>
      <c r="J90" s="209"/>
      <c r="K90" s="209"/>
      <c r="L90" s="209"/>
      <c r="M90" s="209"/>
      <c r="N90" s="209"/>
      <c r="O90" s="209"/>
      <c r="P90" s="210"/>
      <c r="Q90" s="166"/>
      <c r="R90" s="167"/>
      <c r="S90" s="167"/>
      <c r="T90" s="167"/>
      <c r="U90" s="167"/>
      <c r="V90" s="167"/>
      <c r="W90" s="168"/>
      <c r="X90" s="252"/>
      <c r="Y90" s="253"/>
      <c r="Z90" s="253"/>
      <c r="AA90" s="253"/>
      <c r="AB90" s="253"/>
      <c r="AC90" s="253"/>
      <c r="AD90" s="254"/>
      <c r="AE90" s="252"/>
      <c r="AF90" s="253"/>
      <c r="AG90" s="253"/>
      <c r="AH90" s="253"/>
      <c r="AI90" s="253"/>
      <c r="AJ90" s="253"/>
      <c r="AK90" s="254"/>
      <c r="AL90" s="207"/>
      <c r="AM90" s="193"/>
      <c r="AN90" s="194"/>
      <c r="AO90" s="194"/>
      <c r="AP90" s="194"/>
      <c r="AQ90" s="195"/>
    </row>
    <row r="92" spans="2:43" ht="3" customHeight="1" thickBot="1" x14ac:dyDescent="0.35"/>
    <row r="93" spans="2:43" ht="23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f>GenelBilgiler!T11</f>
        <v>6</v>
      </c>
      <c r="G93" s="180" t="s">
        <v>26</v>
      </c>
      <c r="H93" s="227" t="s">
        <v>123</v>
      </c>
      <c r="I93" s="228"/>
      <c r="J93" s="228"/>
      <c r="K93" s="228"/>
      <c r="L93" s="228"/>
      <c r="M93" s="228"/>
      <c r="N93" s="228"/>
      <c r="O93" s="228"/>
      <c r="P93" s="229"/>
      <c r="Q93" s="160" t="s">
        <v>65</v>
      </c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27.6" customHeight="1" x14ac:dyDescent="0.3">
      <c r="B94" s="247"/>
      <c r="C94" s="250"/>
      <c r="D94" s="184"/>
      <c r="E94" s="186"/>
      <c r="F94" s="188"/>
      <c r="G94" s="181"/>
      <c r="H94" s="217"/>
      <c r="I94" s="218"/>
      <c r="J94" s="218"/>
      <c r="K94" s="218"/>
      <c r="L94" s="218"/>
      <c r="M94" s="218"/>
      <c r="N94" s="218"/>
      <c r="O94" s="218"/>
      <c r="P94" s="219"/>
      <c r="Q94" s="163"/>
      <c r="R94" s="164"/>
      <c r="S94" s="164"/>
      <c r="T94" s="164"/>
      <c r="U94" s="164"/>
      <c r="V94" s="164"/>
      <c r="W94" s="165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24" customHeight="1" x14ac:dyDescent="0.3">
      <c r="B95" s="247"/>
      <c r="C95" s="250"/>
      <c r="D95" s="184">
        <v>2</v>
      </c>
      <c r="E95" s="186" t="s">
        <v>409</v>
      </c>
      <c r="F95" s="188">
        <f>GenelBilgiler!T11</f>
        <v>6</v>
      </c>
      <c r="G95" s="181"/>
      <c r="H95" s="172" t="s">
        <v>484</v>
      </c>
      <c r="I95" s="173"/>
      <c r="J95" s="173"/>
      <c r="K95" s="173"/>
      <c r="L95" s="173"/>
      <c r="M95" s="173"/>
      <c r="N95" s="173"/>
      <c r="O95" s="173"/>
      <c r="P95" s="174"/>
      <c r="Q95" s="163"/>
      <c r="R95" s="164"/>
      <c r="S95" s="164"/>
      <c r="T95" s="164"/>
      <c r="U95" s="164"/>
      <c r="V95" s="164"/>
      <c r="W95" s="165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23.4" customHeight="1" x14ac:dyDescent="0.3">
      <c r="B96" s="247"/>
      <c r="C96" s="250"/>
      <c r="D96" s="184"/>
      <c r="E96" s="186"/>
      <c r="F96" s="188"/>
      <c r="G96" s="181"/>
      <c r="H96" s="217"/>
      <c r="I96" s="218"/>
      <c r="J96" s="218"/>
      <c r="K96" s="218"/>
      <c r="L96" s="218"/>
      <c r="M96" s="218"/>
      <c r="N96" s="218"/>
      <c r="O96" s="218"/>
      <c r="P96" s="219"/>
      <c r="Q96" s="163"/>
      <c r="R96" s="164"/>
      <c r="S96" s="164"/>
      <c r="T96" s="164"/>
      <c r="U96" s="164"/>
      <c r="V96" s="164"/>
      <c r="W96" s="165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14.4" customHeight="1" x14ac:dyDescent="0.3">
      <c r="B97" s="247"/>
      <c r="C97" s="250"/>
      <c r="D97" s="184">
        <v>3</v>
      </c>
      <c r="E97" s="186" t="s">
        <v>423</v>
      </c>
      <c r="F97" s="188">
        <f>GenelBilgiler!T11</f>
        <v>6</v>
      </c>
      <c r="G97" s="181"/>
      <c r="H97" s="172" t="s">
        <v>484</v>
      </c>
      <c r="I97" s="173"/>
      <c r="J97" s="173"/>
      <c r="K97" s="173"/>
      <c r="L97" s="173"/>
      <c r="M97" s="173"/>
      <c r="N97" s="173"/>
      <c r="O97" s="173"/>
      <c r="P97" s="174"/>
      <c r="Q97" s="163"/>
      <c r="R97" s="164"/>
      <c r="S97" s="164"/>
      <c r="T97" s="164"/>
      <c r="U97" s="164"/>
      <c r="V97" s="164"/>
      <c r="W97" s="165"/>
      <c r="X97" s="222"/>
      <c r="Y97" s="220"/>
      <c r="Z97" s="220"/>
      <c r="AA97" s="220"/>
      <c r="AB97" s="220"/>
      <c r="AC97" s="220"/>
      <c r="AD97" s="221"/>
      <c r="AE97" s="222"/>
      <c r="AF97" s="220"/>
      <c r="AG97" s="220"/>
      <c r="AH97" s="220"/>
      <c r="AI97" s="220"/>
      <c r="AJ97" s="220"/>
      <c r="AK97" s="221"/>
      <c r="AL97" s="205" t="s">
        <v>262</v>
      </c>
      <c r="AM97" s="190" t="s">
        <v>451</v>
      </c>
      <c r="AN97" s="191"/>
      <c r="AO97" s="191"/>
      <c r="AP97" s="191"/>
      <c r="AQ97" s="192"/>
    </row>
    <row r="98" spans="2:43" ht="28.8" customHeight="1" thickBot="1" x14ac:dyDescent="0.35">
      <c r="B98" s="248"/>
      <c r="C98" s="251"/>
      <c r="D98" s="185"/>
      <c r="E98" s="187"/>
      <c r="F98" s="189"/>
      <c r="G98" s="179"/>
      <c r="H98" s="208"/>
      <c r="I98" s="209"/>
      <c r="J98" s="209"/>
      <c r="K98" s="209"/>
      <c r="L98" s="209"/>
      <c r="M98" s="209"/>
      <c r="N98" s="209"/>
      <c r="O98" s="209"/>
      <c r="P98" s="210"/>
      <c r="Q98" s="166"/>
      <c r="R98" s="167"/>
      <c r="S98" s="167"/>
      <c r="T98" s="167"/>
      <c r="U98" s="167"/>
      <c r="V98" s="167"/>
      <c r="W98" s="168"/>
      <c r="X98" s="252"/>
      <c r="Y98" s="253"/>
      <c r="Z98" s="253"/>
      <c r="AA98" s="253"/>
      <c r="AB98" s="253"/>
      <c r="AC98" s="253"/>
      <c r="AD98" s="254"/>
      <c r="AE98" s="252"/>
      <c r="AF98" s="253"/>
      <c r="AG98" s="253"/>
      <c r="AH98" s="253"/>
      <c r="AI98" s="253"/>
      <c r="AJ98" s="253"/>
      <c r="AK98" s="254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424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374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M5:AQ7"/>
    <mergeCell ref="B7:C7"/>
    <mergeCell ref="D7:E7"/>
    <mergeCell ref="B9:B16"/>
    <mergeCell ref="C9:C16"/>
    <mergeCell ref="D9:D10"/>
    <mergeCell ref="E9:E10"/>
    <mergeCell ref="F9:F10"/>
    <mergeCell ref="H9:P10"/>
    <mergeCell ref="AL15:AL16"/>
    <mergeCell ref="AM15:AQ16"/>
    <mergeCell ref="AE15:AK16"/>
    <mergeCell ref="AL11:AL12"/>
    <mergeCell ref="AL13:AL14"/>
    <mergeCell ref="X9:AD16"/>
    <mergeCell ref="AE9:AK14"/>
    <mergeCell ref="AL9:AL10"/>
    <mergeCell ref="AM9:AQ11"/>
    <mergeCell ref="AM12:AQ12"/>
    <mergeCell ref="Q9:W16"/>
    <mergeCell ref="B18:B25"/>
    <mergeCell ref="C18:C25"/>
    <mergeCell ref="D18:D19"/>
    <mergeCell ref="E18:E19"/>
    <mergeCell ref="F18:F19"/>
    <mergeCell ref="H18:P19"/>
    <mergeCell ref="D15:D16"/>
    <mergeCell ref="E15:E16"/>
    <mergeCell ref="F15:F16"/>
    <mergeCell ref="H15:P16"/>
    <mergeCell ref="G9:G16"/>
    <mergeCell ref="D13:D14"/>
    <mergeCell ref="E13:E14"/>
    <mergeCell ref="F13:F14"/>
    <mergeCell ref="H13:P14"/>
    <mergeCell ref="D11:D12"/>
    <mergeCell ref="E11:E12"/>
    <mergeCell ref="F11:F12"/>
    <mergeCell ref="H11:P12"/>
    <mergeCell ref="AL20:AL21"/>
    <mergeCell ref="AM20:AQ21"/>
    <mergeCell ref="D22:D23"/>
    <mergeCell ref="E22:E23"/>
    <mergeCell ref="F22:F23"/>
    <mergeCell ref="H22:P23"/>
    <mergeCell ref="AE22:AK23"/>
    <mergeCell ref="AL22:AL23"/>
    <mergeCell ref="X18:AD25"/>
    <mergeCell ref="AE18:AK21"/>
    <mergeCell ref="AL18:AL19"/>
    <mergeCell ref="AM18:AQ19"/>
    <mergeCell ref="D20:D21"/>
    <mergeCell ref="E20:E21"/>
    <mergeCell ref="F20:F21"/>
    <mergeCell ref="H20:P21"/>
    <mergeCell ref="Q24:W25"/>
    <mergeCell ref="G24:G25"/>
    <mergeCell ref="G18:G23"/>
    <mergeCell ref="Q18:W19"/>
    <mergeCell ref="Q20:W23"/>
    <mergeCell ref="B27:B34"/>
    <mergeCell ref="C27:C34"/>
    <mergeCell ref="D27:D28"/>
    <mergeCell ref="E27:E28"/>
    <mergeCell ref="F27:F28"/>
    <mergeCell ref="H27:P28"/>
    <mergeCell ref="AM22:AQ23"/>
    <mergeCell ref="D24:D25"/>
    <mergeCell ref="E24:E25"/>
    <mergeCell ref="F24:F25"/>
    <mergeCell ref="H24:P25"/>
    <mergeCell ref="AE24:AK25"/>
    <mergeCell ref="AL24:AL25"/>
    <mergeCell ref="AM24:AQ25"/>
    <mergeCell ref="AL29:AL30"/>
    <mergeCell ref="AM29:AQ30"/>
    <mergeCell ref="D33:D34"/>
    <mergeCell ref="E33:E34"/>
    <mergeCell ref="F33:F34"/>
    <mergeCell ref="H33:P34"/>
    <mergeCell ref="X27:AD30"/>
    <mergeCell ref="AL27:AL28"/>
    <mergeCell ref="AM27:AQ28"/>
    <mergeCell ref="D29:D30"/>
    <mergeCell ref="E29:E30"/>
    <mergeCell ref="F29:F30"/>
    <mergeCell ref="H29:P30"/>
    <mergeCell ref="H36:P37"/>
    <mergeCell ref="X36:AD45"/>
    <mergeCell ref="AL36:AL37"/>
    <mergeCell ref="AM36:AQ37"/>
    <mergeCell ref="AM38:AQ39"/>
    <mergeCell ref="AL40:AL41"/>
    <mergeCell ref="AM40:AQ41"/>
    <mergeCell ref="X33:AD34"/>
    <mergeCell ref="AE33:AK34"/>
    <mergeCell ref="AL33:AL34"/>
    <mergeCell ref="AM33:AQ34"/>
    <mergeCell ref="AL42:AL43"/>
    <mergeCell ref="AM42:AQ43"/>
    <mergeCell ref="Q27:W30"/>
    <mergeCell ref="Q33:W34"/>
    <mergeCell ref="G27:G30"/>
    <mergeCell ref="G33:G34"/>
    <mergeCell ref="AE27:AK30"/>
    <mergeCell ref="D31:AL32"/>
    <mergeCell ref="AM31:AQ32"/>
    <mergeCell ref="D40:D41"/>
    <mergeCell ref="E40:E41"/>
    <mergeCell ref="F40:F41"/>
    <mergeCell ref="H40:P41"/>
    <mergeCell ref="D38:D39"/>
    <mergeCell ref="E38:E39"/>
    <mergeCell ref="F38:F39"/>
    <mergeCell ref="H38:P39"/>
    <mergeCell ref="AL38:AL39"/>
    <mergeCell ref="AE44:AK45"/>
    <mergeCell ref="AL44:AL45"/>
    <mergeCell ref="D42:D43"/>
    <mergeCell ref="E42:E43"/>
    <mergeCell ref="F42:F43"/>
    <mergeCell ref="H42:P43"/>
    <mergeCell ref="AE42:AK43"/>
    <mergeCell ref="G42:G45"/>
    <mergeCell ref="Q42:W45"/>
    <mergeCell ref="E49:E50"/>
    <mergeCell ref="F49:F50"/>
    <mergeCell ref="H49:P50"/>
    <mergeCell ref="AL49:AL50"/>
    <mergeCell ref="AM44:AQ45"/>
    <mergeCell ref="B47:B52"/>
    <mergeCell ref="C47:C52"/>
    <mergeCell ref="D47:D48"/>
    <mergeCell ref="E47:E48"/>
    <mergeCell ref="F47:F48"/>
    <mergeCell ref="H47:P48"/>
    <mergeCell ref="X47:AD52"/>
    <mergeCell ref="B36:B45"/>
    <mergeCell ref="C36:C45"/>
    <mergeCell ref="D36:D37"/>
    <mergeCell ref="E36:E37"/>
    <mergeCell ref="F36:F37"/>
    <mergeCell ref="Q36:W41"/>
    <mergeCell ref="G36:G41"/>
    <mergeCell ref="AE36:AK41"/>
    <mergeCell ref="D44:D45"/>
    <mergeCell ref="E44:E45"/>
    <mergeCell ref="F44:F45"/>
    <mergeCell ref="H44:P45"/>
    <mergeCell ref="B53:AQ53"/>
    <mergeCell ref="B55:B60"/>
    <mergeCell ref="C55:C60"/>
    <mergeCell ref="D55:D56"/>
    <mergeCell ref="E55:E56"/>
    <mergeCell ref="F55:F56"/>
    <mergeCell ref="H55:P56"/>
    <mergeCell ref="X55:AD60"/>
    <mergeCell ref="AM49:AQ50"/>
    <mergeCell ref="D51:D52"/>
    <mergeCell ref="E51:E52"/>
    <mergeCell ref="F51:F52"/>
    <mergeCell ref="H51:P52"/>
    <mergeCell ref="AL51:AL52"/>
    <mergeCell ref="AM51:AQ52"/>
    <mergeCell ref="AE47:AK52"/>
    <mergeCell ref="Q47:W48"/>
    <mergeCell ref="Q49:W52"/>
    <mergeCell ref="G55:G60"/>
    <mergeCell ref="Q55:W60"/>
    <mergeCell ref="G47:G52"/>
    <mergeCell ref="AL47:AL48"/>
    <mergeCell ref="AM47:AQ48"/>
    <mergeCell ref="D49:D50"/>
    <mergeCell ref="B62:B71"/>
    <mergeCell ref="C62:C71"/>
    <mergeCell ref="D62:D63"/>
    <mergeCell ref="E62:E63"/>
    <mergeCell ref="F62:F63"/>
    <mergeCell ref="H62:P63"/>
    <mergeCell ref="D68:D69"/>
    <mergeCell ref="AM57:AQ58"/>
    <mergeCell ref="D59:D60"/>
    <mergeCell ref="E59:E60"/>
    <mergeCell ref="F59:F60"/>
    <mergeCell ref="H59:P60"/>
    <mergeCell ref="AE59:AK60"/>
    <mergeCell ref="AL59:AL60"/>
    <mergeCell ref="AM59:AQ60"/>
    <mergeCell ref="AE55:AK58"/>
    <mergeCell ref="AL55:AL56"/>
    <mergeCell ref="AM55:AQ56"/>
    <mergeCell ref="D57:D58"/>
    <mergeCell ref="E57:E58"/>
    <mergeCell ref="F57:F58"/>
    <mergeCell ref="H57:P58"/>
    <mergeCell ref="AL57:AL58"/>
    <mergeCell ref="AL64:AL65"/>
    <mergeCell ref="D64:D65"/>
    <mergeCell ref="E64:E65"/>
    <mergeCell ref="F64:F65"/>
    <mergeCell ref="H64:P65"/>
    <mergeCell ref="AM68:AQ69"/>
    <mergeCell ref="D70:D71"/>
    <mergeCell ref="E70:E71"/>
    <mergeCell ref="F70:F71"/>
    <mergeCell ref="H70:P71"/>
    <mergeCell ref="AE70:AK71"/>
    <mergeCell ref="AL70:AL71"/>
    <mergeCell ref="AM70:AQ71"/>
    <mergeCell ref="E68:E69"/>
    <mergeCell ref="F68:F69"/>
    <mergeCell ref="H68:P69"/>
    <mergeCell ref="AE68:AK69"/>
    <mergeCell ref="AL68:AL69"/>
    <mergeCell ref="AE74:AK75"/>
    <mergeCell ref="AL74:AL75"/>
    <mergeCell ref="AM74:AQ75"/>
    <mergeCell ref="G74:G75"/>
    <mergeCell ref="Q74:W75"/>
    <mergeCell ref="D76:AL77"/>
    <mergeCell ref="AM76:AQ77"/>
    <mergeCell ref="G62:G69"/>
    <mergeCell ref="G70:G71"/>
    <mergeCell ref="Q62:W69"/>
    <mergeCell ref="Q70:W71"/>
    <mergeCell ref="AM64:AQ65"/>
    <mergeCell ref="D66:D67"/>
    <mergeCell ref="E66:E67"/>
    <mergeCell ref="F66:F67"/>
    <mergeCell ref="H66:P67"/>
    <mergeCell ref="AL66:AL67"/>
    <mergeCell ref="X62:AD71"/>
    <mergeCell ref="AE62:AK67"/>
    <mergeCell ref="AL62:AL63"/>
    <mergeCell ref="AM62:AQ63"/>
    <mergeCell ref="B74:B81"/>
    <mergeCell ref="C74:C81"/>
    <mergeCell ref="D74:D75"/>
    <mergeCell ref="E74:E75"/>
    <mergeCell ref="F74:F75"/>
    <mergeCell ref="H74:P75"/>
    <mergeCell ref="D78:D79"/>
    <mergeCell ref="E78:E79"/>
    <mergeCell ref="AM78:AQ79"/>
    <mergeCell ref="D80:D81"/>
    <mergeCell ref="E80:E81"/>
    <mergeCell ref="F80:F81"/>
    <mergeCell ref="H80:P81"/>
    <mergeCell ref="AL80:AL81"/>
    <mergeCell ref="AM80:AQ81"/>
    <mergeCell ref="F78:F79"/>
    <mergeCell ref="H78:P79"/>
    <mergeCell ref="X78:AD81"/>
    <mergeCell ref="AE78:AK80"/>
    <mergeCell ref="AL78:AL79"/>
    <mergeCell ref="AE81:AK81"/>
    <mergeCell ref="G78:G81"/>
    <mergeCell ref="Q78:W79"/>
    <mergeCell ref="AL85:AL86"/>
    <mergeCell ref="AM85:AQ86"/>
    <mergeCell ref="B83:B90"/>
    <mergeCell ref="C83:C90"/>
    <mergeCell ref="D83:D84"/>
    <mergeCell ref="E83:E84"/>
    <mergeCell ref="F83:F84"/>
    <mergeCell ref="H83:P84"/>
    <mergeCell ref="D85:D86"/>
    <mergeCell ref="E85:E86"/>
    <mergeCell ref="F85:F86"/>
    <mergeCell ref="H85:P86"/>
    <mergeCell ref="AE89:AK90"/>
    <mergeCell ref="AL89:AL90"/>
    <mergeCell ref="D87:D88"/>
    <mergeCell ref="E87:E88"/>
    <mergeCell ref="F87:F88"/>
    <mergeCell ref="H87:P88"/>
    <mergeCell ref="AL87:AL88"/>
    <mergeCell ref="X83:AD90"/>
    <mergeCell ref="AE83:AK88"/>
    <mergeCell ref="AL83:AL84"/>
    <mergeCell ref="AJ108:AQ108"/>
    <mergeCell ref="AM97:AQ98"/>
    <mergeCell ref="B100:AQ102"/>
    <mergeCell ref="B103:AQ103"/>
    <mergeCell ref="C106:H106"/>
    <mergeCell ref="J106:O106"/>
    <mergeCell ref="Q106:Y106"/>
    <mergeCell ref="AA106:AI106"/>
    <mergeCell ref="AJ106:AQ106"/>
    <mergeCell ref="G93:G98"/>
    <mergeCell ref="AL95:AL96"/>
    <mergeCell ref="AM95:AQ96"/>
    <mergeCell ref="D97:D98"/>
    <mergeCell ref="E97:E98"/>
    <mergeCell ref="F97:F98"/>
    <mergeCell ref="H97:P98"/>
    <mergeCell ref="AE97:AK98"/>
    <mergeCell ref="AL97:AL98"/>
    <mergeCell ref="X93:AD98"/>
    <mergeCell ref="AE93:AK96"/>
    <mergeCell ref="AL93:AL94"/>
    <mergeCell ref="AM93:AQ94"/>
    <mergeCell ref="B93:B98"/>
    <mergeCell ref="C93:C98"/>
    <mergeCell ref="AA111:AI111"/>
    <mergeCell ref="AJ111:AQ111"/>
    <mergeCell ref="AJ112:AQ112"/>
    <mergeCell ref="AJ109:AQ109"/>
    <mergeCell ref="C110:H110"/>
    <mergeCell ref="J110:O110"/>
    <mergeCell ref="Q110:Y110"/>
    <mergeCell ref="AA110:AI110"/>
    <mergeCell ref="AJ110:AQ110"/>
    <mergeCell ref="C111:H111"/>
    <mergeCell ref="J111:O111"/>
    <mergeCell ref="Q111:Y111"/>
    <mergeCell ref="AA115:AI115"/>
    <mergeCell ref="AJ115:AQ115"/>
    <mergeCell ref="AJ116:AQ116"/>
    <mergeCell ref="AJ113:AQ113"/>
    <mergeCell ref="C114:H114"/>
    <mergeCell ref="J114:O114"/>
    <mergeCell ref="Q114:Y114"/>
    <mergeCell ref="AA114:AI114"/>
    <mergeCell ref="AJ114:AQ114"/>
    <mergeCell ref="C115:H115"/>
    <mergeCell ref="J115:O115"/>
    <mergeCell ref="Q115:Y115"/>
    <mergeCell ref="AA119:AI119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  <mergeCell ref="C119:H119"/>
    <mergeCell ref="J119:O119"/>
    <mergeCell ref="Q119:Y119"/>
    <mergeCell ref="C107:H107"/>
    <mergeCell ref="J107:O107"/>
    <mergeCell ref="Q107:Y107"/>
    <mergeCell ref="D95:D96"/>
    <mergeCell ref="E95:E96"/>
    <mergeCell ref="F95:F96"/>
    <mergeCell ref="H95:P96"/>
    <mergeCell ref="X74:AD75"/>
    <mergeCell ref="AM87:AQ90"/>
    <mergeCell ref="Q80:W81"/>
    <mergeCell ref="Q93:W98"/>
    <mergeCell ref="AA107:AI107"/>
    <mergeCell ref="AJ107:AQ107"/>
    <mergeCell ref="D93:D94"/>
    <mergeCell ref="E93:E94"/>
    <mergeCell ref="F93:F94"/>
    <mergeCell ref="H93:P94"/>
    <mergeCell ref="G83:G90"/>
    <mergeCell ref="Q83:W90"/>
    <mergeCell ref="D89:D90"/>
    <mergeCell ref="E89:E90"/>
    <mergeCell ref="F89:F90"/>
    <mergeCell ref="H89:P90"/>
    <mergeCell ref="AM83:AQ84"/>
  </mergeCells>
  <pageMargins left="0.39370078740157483" right="0.39370078740157483" top="0.39370078740157483" bottom="0.39370078740157483" header="0" footer="0"/>
  <pageSetup paperSize="9" scale="86" orientation="landscape" horizontalDpi="300" verticalDpi="0" r:id="rId1"/>
  <rowBreaks count="4" manualBreakCount="4">
    <brk id="26" max="16383" man="1"/>
    <brk id="54" max="16383" man="1"/>
    <brk id="72" max="16383" man="1"/>
    <brk id="9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22"/>
  <sheetViews>
    <sheetView showGridLines="0" view="pageBreakPreview" zoomScaleNormal="100" zoomScaleSheetLayoutView="100" workbookViewId="0"/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</cols>
  <sheetData>
    <row r="1" spans="1:43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10. SINIFLAR MATEMATİK DERSİ ÜNİTELENDİRİLMİŞ YILLIK DERS PLANI"</f>
        <v>2021 – 2022 EĞİTİM ÖĞRETİM YILI
BOYABAT ANADOLU İMAM HATİP LİSESİ
10. SINIFLAR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5.6" customHeight="1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8.600000000000001" customHeight="1" x14ac:dyDescent="0.3">
      <c r="B9" s="246" t="s">
        <v>6</v>
      </c>
      <c r="C9" s="249"/>
      <c r="D9" s="281">
        <v>1</v>
      </c>
      <c r="E9" s="281" t="s">
        <v>403</v>
      </c>
      <c r="F9" s="259">
        <f>GenelBilgiler!T11</f>
        <v>6</v>
      </c>
      <c r="G9" s="180" t="s">
        <v>43</v>
      </c>
      <c r="H9" s="227" t="s">
        <v>483</v>
      </c>
      <c r="I9" s="228"/>
      <c r="J9" s="228"/>
      <c r="K9" s="228"/>
      <c r="L9" s="228"/>
      <c r="M9" s="228"/>
      <c r="N9" s="228"/>
      <c r="O9" s="228"/>
      <c r="P9" s="229"/>
      <c r="Q9" s="160" t="s">
        <v>22</v>
      </c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326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21" customHeight="1" x14ac:dyDescent="0.3">
      <c r="B10" s="247"/>
      <c r="C10" s="250"/>
      <c r="D10" s="275"/>
      <c r="E10" s="275"/>
      <c r="F10" s="188"/>
      <c r="G10" s="181"/>
      <c r="H10" s="217"/>
      <c r="I10" s="218"/>
      <c r="J10" s="218"/>
      <c r="K10" s="218"/>
      <c r="L10" s="218"/>
      <c r="M10" s="218"/>
      <c r="N10" s="218"/>
      <c r="O10" s="218"/>
      <c r="P10" s="219"/>
      <c r="Q10" s="163"/>
      <c r="R10" s="164"/>
      <c r="S10" s="164"/>
      <c r="T10" s="164"/>
      <c r="U10" s="164"/>
      <c r="V10" s="164"/>
      <c r="W10" s="165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22.2" customHeight="1" x14ac:dyDescent="0.3">
      <c r="B11" s="247"/>
      <c r="C11" s="250"/>
      <c r="D11" s="269">
        <v>2</v>
      </c>
      <c r="E11" s="269" t="s">
        <v>404</v>
      </c>
      <c r="F11" s="188">
        <f>GenelBilgiler!T11</f>
        <v>6</v>
      </c>
      <c r="G11" s="181"/>
      <c r="H11" s="172" t="s">
        <v>500</v>
      </c>
      <c r="I11" s="173"/>
      <c r="J11" s="173"/>
      <c r="K11" s="173"/>
      <c r="L11" s="173"/>
      <c r="M11" s="173"/>
      <c r="N11" s="173"/>
      <c r="O11" s="173"/>
      <c r="P11" s="174"/>
      <c r="Q11" s="163"/>
      <c r="R11" s="164"/>
      <c r="S11" s="164"/>
      <c r="T11" s="164"/>
      <c r="U11" s="164"/>
      <c r="V11" s="164"/>
      <c r="W11" s="165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56.4" customHeight="1" x14ac:dyDescent="0.3">
      <c r="B12" s="247"/>
      <c r="C12" s="250"/>
      <c r="D12" s="275"/>
      <c r="E12" s="275"/>
      <c r="F12" s="188"/>
      <c r="G12" s="181"/>
      <c r="H12" s="217"/>
      <c r="I12" s="218"/>
      <c r="J12" s="218"/>
      <c r="K12" s="218"/>
      <c r="L12" s="218"/>
      <c r="M12" s="218"/>
      <c r="N12" s="218"/>
      <c r="O12" s="218"/>
      <c r="P12" s="219"/>
      <c r="Q12" s="163"/>
      <c r="R12" s="164"/>
      <c r="S12" s="164"/>
      <c r="T12" s="164"/>
      <c r="U12" s="164"/>
      <c r="V12" s="164"/>
      <c r="W12" s="165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51"/>
      <c r="AN12" s="152"/>
      <c r="AO12" s="152"/>
      <c r="AP12" s="152"/>
      <c r="AQ12" s="153"/>
    </row>
    <row r="13" spans="1:43" ht="24" customHeight="1" x14ac:dyDescent="0.3">
      <c r="B13" s="247"/>
      <c r="C13" s="250"/>
      <c r="D13" s="269">
        <v>3</v>
      </c>
      <c r="E13" s="269" t="s">
        <v>405</v>
      </c>
      <c r="F13" s="188">
        <f>GenelBilgiler!T11</f>
        <v>6</v>
      </c>
      <c r="G13" s="181"/>
      <c r="H13" s="278" t="s">
        <v>501</v>
      </c>
      <c r="I13" s="279"/>
      <c r="J13" s="279"/>
      <c r="K13" s="279"/>
      <c r="L13" s="279"/>
      <c r="M13" s="279"/>
      <c r="N13" s="279"/>
      <c r="O13" s="279"/>
      <c r="P13" s="280"/>
      <c r="Q13" s="163"/>
      <c r="R13" s="164"/>
      <c r="S13" s="164"/>
      <c r="T13" s="164"/>
      <c r="U13" s="164"/>
      <c r="V13" s="164"/>
      <c r="W13" s="165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07"/>
      <c r="AN13" s="108"/>
      <c r="AO13" s="108"/>
      <c r="AP13" s="108"/>
      <c r="AQ13" s="109"/>
    </row>
    <row r="14" spans="1:43" ht="44.4" customHeight="1" x14ac:dyDescent="0.3">
      <c r="B14" s="247"/>
      <c r="C14" s="250"/>
      <c r="D14" s="275"/>
      <c r="E14" s="275"/>
      <c r="F14" s="188"/>
      <c r="G14" s="181"/>
      <c r="H14" s="217"/>
      <c r="I14" s="218"/>
      <c r="J14" s="218"/>
      <c r="K14" s="218"/>
      <c r="L14" s="218"/>
      <c r="M14" s="218"/>
      <c r="N14" s="218"/>
      <c r="O14" s="218"/>
      <c r="P14" s="219"/>
      <c r="Q14" s="163"/>
      <c r="R14" s="164"/>
      <c r="S14" s="164"/>
      <c r="T14" s="164"/>
      <c r="U14" s="164"/>
      <c r="V14" s="164"/>
      <c r="W14" s="165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07"/>
      <c r="AN14" s="108"/>
      <c r="AO14" s="108"/>
      <c r="AP14" s="108"/>
      <c r="AQ14" s="109"/>
    </row>
    <row r="15" spans="1:43" ht="14.4" customHeight="1" x14ac:dyDescent="0.3">
      <c r="B15" s="247"/>
      <c r="C15" s="250"/>
      <c r="D15" s="184">
        <v>4</v>
      </c>
      <c r="E15" s="186" t="s">
        <v>406</v>
      </c>
      <c r="F15" s="188">
        <f>GenelBilgiler!T11</f>
        <v>6</v>
      </c>
      <c r="G15" s="181"/>
      <c r="H15" s="172" t="s">
        <v>341</v>
      </c>
      <c r="I15" s="173"/>
      <c r="J15" s="173"/>
      <c r="K15" s="173"/>
      <c r="L15" s="173"/>
      <c r="M15" s="173"/>
      <c r="N15" s="173"/>
      <c r="O15" s="173"/>
      <c r="P15" s="174"/>
      <c r="Q15" s="163"/>
      <c r="R15" s="164"/>
      <c r="S15" s="164"/>
      <c r="T15" s="164"/>
      <c r="U15" s="164"/>
      <c r="V15" s="164"/>
      <c r="W15" s="165"/>
      <c r="X15" s="222"/>
      <c r="Y15" s="220"/>
      <c r="Z15" s="220"/>
      <c r="AA15" s="220"/>
      <c r="AB15" s="220"/>
      <c r="AC15" s="220"/>
      <c r="AD15" s="221"/>
      <c r="AE15" s="308" t="s">
        <v>173</v>
      </c>
      <c r="AF15" s="220"/>
      <c r="AG15" s="220"/>
      <c r="AH15" s="220"/>
      <c r="AI15" s="220"/>
      <c r="AJ15" s="220"/>
      <c r="AK15" s="221"/>
      <c r="AL15" s="205" t="s">
        <v>240</v>
      </c>
      <c r="AM15" s="190" t="s">
        <v>162</v>
      </c>
      <c r="AN15" s="191"/>
      <c r="AO15" s="191"/>
      <c r="AP15" s="191"/>
      <c r="AQ15" s="192"/>
    </row>
    <row r="16" spans="1:43" ht="22.8" customHeight="1" thickBot="1" x14ac:dyDescent="0.35">
      <c r="B16" s="248"/>
      <c r="C16" s="251"/>
      <c r="D16" s="185"/>
      <c r="E16" s="187"/>
      <c r="F16" s="189"/>
      <c r="G16" s="179"/>
      <c r="H16" s="208"/>
      <c r="I16" s="209"/>
      <c r="J16" s="209"/>
      <c r="K16" s="209"/>
      <c r="L16" s="209"/>
      <c r="M16" s="209"/>
      <c r="N16" s="209"/>
      <c r="O16" s="209"/>
      <c r="P16" s="210"/>
      <c r="Q16" s="166"/>
      <c r="R16" s="167"/>
      <c r="S16" s="167"/>
      <c r="T16" s="167"/>
      <c r="U16" s="167"/>
      <c r="V16" s="167"/>
      <c r="W16" s="168"/>
      <c r="X16" s="252"/>
      <c r="Y16" s="253"/>
      <c r="Z16" s="253"/>
      <c r="AA16" s="253"/>
      <c r="AB16" s="253"/>
      <c r="AC16" s="253"/>
      <c r="AD16" s="254"/>
      <c r="AE16" s="252"/>
      <c r="AF16" s="253"/>
      <c r="AG16" s="253"/>
      <c r="AH16" s="253"/>
      <c r="AI16" s="253"/>
      <c r="AJ16" s="253"/>
      <c r="AK16" s="254"/>
      <c r="AL16" s="207"/>
      <c r="AM16" s="193"/>
      <c r="AN16" s="194"/>
      <c r="AO16" s="194"/>
      <c r="AP16" s="194"/>
      <c r="AQ16" s="195"/>
    </row>
    <row r="17" spans="1:43" ht="15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14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f>GenelBilgiler!T11</f>
        <v>6</v>
      </c>
      <c r="G18" s="180" t="s">
        <v>43</v>
      </c>
      <c r="H18" s="227" t="s">
        <v>502</v>
      </c>
      <c r="I18" s="228"/>
      <c r="J18" s="228"/>
      <c r="K18" s="228"/>
      <c r="L18" s="228"/>
      <c r="M18" s="228"/>
      <c r="N18" s="228"/>
      <c r="O18" s="228"/>
      <c r="P18" s="229"/>
      <c r="Q18" s="160" t="s">
        <v>22</v>
      </c>
      <c r="R18" s="161"/>
      <c r="S18" s="161"/>
      <c r="T18" s="161"/>
      <c r="U18" s="161"/>
      <c r="V18" s="161"/>
      <c r="W18" s="162"/>
      <c r="X18" s="223" t="s">
        <v>324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14.4" customHeight="1" x14ac:dyDescent="0.3">
      <c r="B19" s="247"/>
      <c r="C19" s="250"/>
      <c r="D19" s="184"/>
      <c r="E19" s="186"/>
      <c r="F19" s="188"/>
      <c r="G19" s="181"/>
      <c r="H19" s="217"/>
      <c r="I19" s="218"/>
      <c r="J19" s="218"/>
      <c r="K19" s="218"/>
      <c r="L19" s="218"/>
      <c r="M19" s="218"/>
      <c r="N19" s="218"/>
      <c r="O19" s="218"/>
      <c r="P19" s="219"/>
      <c r="Q19" s="169"/>
      <c r="R19" s="170"/>
      <c r="S19" s="170"/>
      <c r="T19" s="170"/>
      <c r="U19" s="170"/>
      <c r="V19" s="170"/>
      <c r="W19" s="171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14.4" customHeight="1" x14ac:dyDescent="0.3">
      <c r="B20" s="247"/>
      <c r="C20" s="250"/>
      <c r="D20" s="184">
        <v>2</v>
      </c>
      <c r="E20" s="186" t="s">
        <v>52</v>
      </c>
      <c r="F20" s="188">
        <f>GenelBilgiler!T11</f>
        <v>6</v>
      </c>
      <c r="G20" s="181"/>
      <c r="H20" s="172" t="s">
        <v>116</v>
      </c>
      <c r="I20" s="173"/>
      <c r="J20" s="173"/>
      <c r="K20" s="173"/>
      <c r="L20" s="173"/>
      <c r="M20" s="173"/>
      <c r="N20" s="173"/>
      <c r="O20" s="173"/>
      <c r="P20" s="174"/>
      <c r="Q20" s="196" t="s">
        <v>59</v>
      </c>
      <c r="R20" s="197"/>
      <c r="S20" s="197"/>
      <c r="T20" s="197"/>
      <c r="U20" s="197"/>
      <c r="V20" s="197"/>
      <c r="W20" s="198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34.799999999999997" customHeight="1" x14ac:dyDescent="0.3">
      <c r="B21" s="247"/>
      <c r="C21" s="250"/>
      <c r="D21" s="184"/>
      <c r="E21" s="186"/>
      <c r="F21" s="188"/>
      <c r="G21" s="181"/>
      <c r="H21" s="217"/>
      <c r="I21" s="218"/>
      <c r="J21" s="218"/>
      <c r="K21" s="218"/>
      <c r="L21" s="218"/>
      <c r="M21" s="218"/>
      <c r="N21" s="218"/>
      <c r="O21" s="218"/>
      <c r="P21" s="219"/>
      <c r="Q21" s="163"/>
      <c r="R21" s="164"/>
      <c r="S21" s="164"/>
      <c r="T21" s="164"/>
      <c r="U21" s="164"/>
      <c r="V21" s="164"/>
      <c r="W21" s="165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31.2" customHeight="1" x14ac:dyDescent="0.3">
      <c r="B22" s="247"/>
      <c r="C22" s="250"/>
      <c r="D22" s="184">
        <v>3</v>
      </c>
      <c r="E22" s="186" t="s">
        <v>31</v>
      </c>
      <c r="F22" s="188">
        <f>GenelBilgiler!T11</f>
        <v>6</v>
      </c>
      <c r="G22" s="181"/>
      <c r="H22" s="172" t="s">
        <v>479</v>
      </c>
      <c r="I22" s="173"/>
      <c r="J22" s="173"/>
      <c r="K22" s="173"/>
      <c r="L22" s="173"/>
      <c r="M22" s="173"/>
      <c r="N22" s="173"/>
      <c r="O22" s="173"/>
      <c r="P22" s="174"/>
      <c r="Q22" s="163"/>
      <c r="R22" s="164"/>
      <c r="S22" s="164"/>
      <c r="T22" s="164"/>
      <c r="U22" s="164"/>
      <c r="V22" s="164"/>
      <c r="W22" s="165"/>
      <c r="X22" s="222"/>
      <c r="Y22" s="220"/>
      <c r="Z22" s="220"/>
      <c r="AA22" s="220"/>
      <c r="AB22" s="220"/>
      <c r="AC22" s="220"/>
      <c r="AD22" s="221"/>
      <c r="AE22" s="308" t="s">
        <v>495</v>
      </c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36.6" customHeight="1" x14ac:dyDescent="0.3">
      <c r="B23" s="247"/>
      <c r="C23" s="250"/>
      <c r="D23" s="184"/>
      <c r="E23" s="186"/>
      <c r="F23" s="188"/>
      <c r="G23" s="206"/>
      <c r="H23" s="217"/>
      <c r="I23" s="218"/>
      <c r="J23" s="218"/>
      <c r="K23" s="218"/>
      <c r="L23" s="218"/>
      <c r="M23" s="218"/>
      <c r="N23" s="218"/>
      <c r="O23" s="218"/>
      <c r="P23" s="219"/>
      <c r="Q23" s="169"/>
      <c r="R23" s="170"/>
      <c r="S23" s="170"/>
      <c r="T23" s="170"/>
      <c r="U23" s="170"/>
      <c r="V23" s="170"/>
      <c r="W23" s="171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4.4" customHeight="1" x14ac:dyDescent="0.3">
      <c r="B24" s="247"/>
      <c r="C24" s="250"/>
      <c r="D24" s="184">
        <v>4</v>
      </c>
      <c r="E24" s="186" t="s">
        <v>407</v>
      </c>
      <c r="F24" s="188">
        <f>GenelBilgiler!T11</f>
        <v>6</v>
      </c>
      <c r="G24" s="181" t="s">
        <v>44</v>
      </c>
      <c r="H24" s="172" t="s">
        <v>117</v>
      </c>
      <c r="I24" s="173"/>
      <c r="J24" s="173"/>
      <c r="K24" s="173"/>
      <c r="L24" s="173"/>
      <c r="M24" s="173"/>
      <c r="N24" s="173"/>
      <c r="O24" s="173"/>
      <c r="P24" s="174"/>
      <c r="Q24" s="196" t="s">
        <v>490</v>
      </c>
      <c r="R24" s="197"/>
      <c r="S24" s="197"/>
      <c r="T24" s="197"/>
      <c r="U24" s="197"/>
      <c r="V24" s="197"/>
      <c r="W24" s="198"/>
      <c r="X24" s="222"/>
      <c r="Y24" s="220"/>
      <c r="Z24" s="220"/>
      <c r="AA24" s="220"/>
      <c r="AB24" s="220"/>
      <c r="AC24" s="220"/>
      <c r="AD24" s="221"/>
      <c r="AE24" s="222"/>
      <c r="AF24" s="220"/>
      <c r="AG24" s="220"/>
      <c r="AH24" s="220"/>
      <c r="AI24" s="220"/>
      <c r="AJ24" s="220"/>
      <c r="AK24" s="221"/>
      <c r="AL24" s="205" t="s">
        <v>246</v>
      </c>
      <c r="AM24" s="190" t="s">
        <v>56</v>
      </c>
      <c r="AN24" s="191"/>
      <c r="AO24" s="191"/>
      <c r="AP24" s="191"/>
      <c r="AQ24" s="192"/>
    </row>
    <row r="25" spans="1:43" ht="36.6" customHeight="1" thickBot="1" x14ac:dyDescent="0.35">
      <c r="B25" s="248"/>
      <c r="C25" s="251"/>
      <c r="D25" s="185"/>
      <c r="E25" s="187"/>
      <c r="F25" s="189"/>
      <c r="G25" s="179"/>
      <c r="H25" s="208"/>
      <c r="I25" s="209"/>
      <c r="J25" s="209"/>
      <c r="K25" s="209"/>
      <c r="L25" s="209"/>
      <c r="M25" s="209"/>
      <c r="N25" s="209"/>
      <c r="O25" s="209"/>
      <c r="P25" s="210"/>
      <c r="Q25" s="166"/>
      <c r="R25" s="167"/>
      <c r="S25" s="167"/>
      <c r="T25" s="167"/>
      <c r="U25" s="167"/>
      <c r="V25" s="167"/>
      <c r="W25" s="168"/>
      <c r="X25" s="252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4"/>
      <c r="AL25" s="207"/>
      <c r="AM25" s="193"/>
      <c r="AN25" s="194"/>
      <c r="AO25" s="194"/>
      <c r="AP25" s="194"/>
      <c r="AQ25" s="195"/>
    </row>
    <row r="26" spans="1:43" ht="15" thickBot="1" x14ac:dyDescent="0.35"/>
    <row r="27" spans="1:43" ht="14.4" customHeight="1" x14ac:dyDescent="0.3">
      <c r="B27" s="246" t="s">
        <v>9</v>
      </c>
      <c r="C27" s="249"/>
      <c r="D27" s="257">
        <v>1</v>
      </c>
      <c r="E27" s="258" t="s">
        <v>40</v>
      </c>
      <c r="F27" s="259">
        <f>GenelBilgiler!T11</f>
        <v>6</v>
      </c>
      <c r="G27" s="180" t="s">
        <v>44</v>
      </c>
      <c r="H27" s="227" t="s">
        <v>397</v>
      </c>
      <c r="I27" s="228"/>
      <c r="J27" s="228"/>
      <c r="K27" s="228"/>
      <c r="L27" s="228"/>
      <c r="M27" s="228"/>
      <c r="N27" s="228"/>
      <c r="O27" s="228"/>
      <c r="P27" s="229"/>
      <c r="Q27" s="160" t="s">
        <v>491</v>
      </c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27" customHeight="1" x14ac:dyDescent="0.3">
      <c r="B28" s="247"/>
      <c r="C28" s="250"/>
      <c r="D28" s="184"/>
      <c r="E28" s="186"/>
      <c r="F28" s="188"/>
      <c r="G28" s="181"/>
      <c r="H28" s="217"/>
      <c r="I28" s="218"/>
      <c r="J28" s="218"/>
      <c r="K28" s="218"/>
      <c r="L28" s="218"/>
      <c r="M28" s="218"/>
      <c r="N28" s="218"/>
      <c r="O28" s="218"/>
      <c r="P28" s="219"/>
      <c r="Q28" s="163"/>
      <c r="R28" s="164"/>
      <c r="S28" s="164"/>
      <c r="T28" s="164"/>
      <c r="U28" s="164"/>
      <c r="V28" s="164"/>
      <c r="W28" s="165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4.4" customHeight="1" x14ac:dyDescent="0.3">
      <c r="B29" s="247"/>
      <c r="C29" s="250"/>
      <c r="D29" s="184">
        <v>2</v>
      </c>
      <c r="E29" s="186" t="s">
        <v>13</v>
      </c>
      <c r="F29" s="188">
        <f>GenelBilgiler!T11</f>
        <v>6</v>
      </c>
      <c r="G29" s="181"/>
      <c r="H29" s="172" t="s">
        <v>478</v>
      </c>
      <c r="I29" s="173"/>
      <c r="J29" s="173"/>
      <c r="K29" s="173"/>
      <c r="L29" s="173"/>
      <c r="M29" s="173"/>
      <c r="N29" s="173"/>
      <c r="O29" s="173"/>
      <c r="P29" s="174"/>
      <c r="Q29" s="163"/>
      <c r="R29" s="164"/>
      <c r="S29" s="164"/>
      <c r="T29" s="164"/>
      <c r="U29" s="164"/>
      <c r="V29" s="164"/>
      <c r="W29" s="165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51"/>
      <c r="AN29" s="149"/>
      <c r="AO29" s="149"/>
      <c r="AP29" s="149"/>
      <c r="AQ29" s="150"/>
    </row>
    <row r="30" spans="1:43" ht="25.2" customHeight="1" x14ac:dyDescent="0.3">
      <c r="B30" s="247"/>
      <c r="C30" s="250"/>
      <c r="D30" s="268"/>
      <c r="E30" s="269"/>
      <c r="F30" s="270"/>
      <c r="G30" s="206"/>
      <c r="H30" s="217"/>
      <c r="I30" s="218"/>
      <c r="J30" s="218"/>
      <c r="K30" s="218"/>
      <c r="L30" s="218"/>
      <c r="M30" s="218"/>
      <c r="N30" s="218"/>
      <c r="O30" s="218"/>
      <c r="P30" s="219"/>
      <c r="Q30" s="169"/>
      <c r="R30" s="170"/>
      <c r="S30" s="170"/>
      <c r="T30" s="170"/>
      <c r="U30" s="170"/>
      <c r="V30" s="170"/>
      <c r="W30" s="171"/>
      <c r="X30" s="271"/>
      <c r="Y30" s="272"/>
      <c r="Z30" s="272"/>
      <c r="AA30" s="272"/>
      <c r="AB30" s="272"/>
      <c r="AC30" s="272"/>
      <c r="AD30" s="273"/>
      <c r="AE30" s="271"/>
      <c r="AF30" s="272"/>
      <c r="AG30" s="272"/>
      <c r="AH30" s="272"/>
      <c r="AI30" s="272"/>
      <c r="AJ30" s="272"/>
      <c r="AK30" s="273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309"/>
      <c r="AN31" s="158"/>
      <c r="AO31" s="158"/>
      <c r="AP31" s="158"/>
      <c r="AQ31" s="159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09"/>
      <c r="AN32" s="158"/>
      <c r="AO32" s="158"/>
      <c r="AP32" s="158"/>
      <c r="AQ32" s="159"/>
    </row>
    <row r="33" spans="2:43" ht="48" customHeight="1" x14ac:dyDescent="0.3">
      <c r="B33" s="247"/>
      <c r="C33" s="250"/>
      <c r="D33" s="274">
        <v>4</v>
      </c>
      <c r="E33" s="275" t="s">
        <v>319</v>
      </c>
      <c r="F33" s="276">
        <f>GenelBilgiler!T11</f>
        <v>6</v>
      </c>
      <c r="G33" s="178" t="s">
        <v>44</v>
      </c>
      <c r="H33" s="172" t="s">
        <v>398</v>
      </c>
      <c r="I33" s="173"/>
      <c r="J33" s="173"/>
      <c r="K33" s="173"/>
      <c r="L33" s="173"/>
      <c r="M33" s="173"/>
      <c r="N33" s="173"/>
      <c r="O33" s="173"/>
      <c r="P33" s="174"/>
      <c r="Q33" s="196" t="s">
        <v>60</v>
      </c>
      <c r="R33" s="197"/>
      <c r="S33" s="197"/>
      <c r="T33" s="197"/>
      <c r="U33" s="197"/>
      <c r="V33" s="197"/>
      <c r="W33" s="198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 t="s">
        <v>449</v>
      </c>
      <c r="AN33" s="191"/>
      <c r="AO33" s="191"/>
      <c r="AP33" s="191"/>
      <c r="AQ33" s="192"/>
    </row>
    <row r="34" spans="2:43" ht="35.4" customHeight="1" thickBot="1" x14ac:dyDescent="0.35">
      <c r="B34" s="248"/>
      <c r="C34" s="251"/>
      <c r="D34" s="185"/>
      <c r="E34" s="187"/>
      <c r="F34" s="189"/>
      <c r="G34" s="179"/>
      <c r="H34" s="208"/>
      <c r="I34" s="209"/>
      <c r="J34" s="209"/>
      <c r="K34" s="209"/>
      <c r="L34" s="209"/>
      <c r="M34" s="209"/>
      <c r="N34" s="209"/>
      <c r="O34" s="209"/>
      <c r="P34" s="210"/>
      <c r="Q34" s="166"/>
      <c r="R34" s="167"/>
      <c r="S34" s="167"/>
      <c r="T34" s="167"/>
      <c r="U34" s="167"/>
      <c r="V34" s="167"/>
      <c r="W34" s="168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15" thickBot="1" x14ac:dyDescent="0.35"/>
    <row r="36" spans="2:43" ht="22.2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f>GenelBilgiler!T11</f>
        <v>6</v>
      </c>
      <c r="G36" s="180" t="s">
        <v>44</v>
      </c>
      <c r="H36" s="227" t="s">
        <v>477</v>
      </c>
      <c r="I36" s="228"/>
      <c r="J36" s="228"/>
      <c r="K36" s="228"/>
      <c r="L36" s="228"/>
      <c r="M36" s="228"/>
      <c r="N36" s="228"/>
      <c r="O36" s="228"/>
      <c r="P36" s="229"/>
      <c r="Q36" s="160" t="s">
        <v>492</v>
      </c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14.4" customHeight="1" x14ac:dyDescent="0.3">
      <c r="B37" s="247"/>
      <c r="C37" s="250"/>
      <c r="D37" s="184"/>
      <c r="E37" s="186"/>
      <c r="F37" s="188"/>
      <c r="G37" s="181"/>
      <c r="H37" s="217"/>
      <c r="I37" s="218"/>
      <c r="J37" s="218"/>
      <c r="K37" s="218"/>
      <c r="L37" s="218"/>
      <c r="M37" s="218"/>
      <c r="N37" s="218"/>
      <c r="O37" s="218"/>
      <c r="P37" s="219"/>
      <c r="Q37" s="163"/>
      <c r="R37" s="164"/>
      <c r="S37" s="164"/>
      <c r="T37" s="164"/>
      <c r="U37" s="164"/>
      <c r="V37" s="164"/>
      <c r="W37" s="165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14.4" customHeight="1" x14ac:dyDescent="0.3">
      <c r="B38" s="247"/>
      <c r="C38" s="250"/>
      <c r="D38" s="184">
        <v>2</v>
      </c>
      <c r="E38" s="186" t="s">
        <v>409</v>
      </c>
      <c r="F38" s="188">
        <f>GenelBilgiler!T11</f>
        <v>6</v>
      </c>
      <c r="G38" s="181"/>
      <c r="H38" s="172" t="s">
        <v>476</v>
      </c>
      <c r="I38" s="173"/>
      <c r="J38" s="173"/>
      <c r="K38" s="173"/>
      <c r="L38" s="173"/>
      <c r="M38" s="173"/>
      <c r="N38" s="173"/>
      <c r="O38" s="173"/>
      <c r="P38" s="174"/>
      <c r="Q38" s="163"/>
      <c r="R38" s="164"/>
      <c r="S38" s="164"/>
      <c r="T38" s="164"/>
      <c r="U38" s="164"/>
      <c r="V38" s="164"/>
      <c r="W38" s="165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24" customHeight="1" x14ac:dyDescent="0.3">
      <c r="B39" s="247"/>
      <c r="C39" s="250"/>
      <c r="D39" s="184"/>
      <c r="E39" s="186"/>
      <c r="F39" s="188"/>
      <c r="G39" s="181"/>
      <c r="H39" s="217"/>
      <c r="I39" s="218"/>
      <c r="J39" s="218"/>
      <c r="K39" s="218"/>
      <c r="L39" s="218"/>
      <c r="M39" s="218"/>
      <c r="N39" s="218"/>
      <c r="O39" s="218"/>
      <c r="P39" s="219"/>
      <c r="Q39" s="163"/>
      <c r="R39" s="164"/>
      <c r="S39" s="164"/>
      <c r="T39" s="164"/>
      <c r="U39" s="164"/>
      <c r="V39" s="164"/>
      <c r="W39" s="165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f>GenelBilgiler!T11</f>
        <v>6</v>
      </c>
      <c r="G40" s="181"/>
      <c r="H40" s="172" t="s">
        <v>118</v>
      </c>
      <c r="I40" s="173"/>
      <c r="J40" s="173"/>
      <c r="K40" s="173"/>
      <c r="L40" s="173"/>
      <c r="M40" s="173"/>
      <c r="N40" s="173"/>
      <c r="O40" s="173"/>
      <c r="P40" s="174"/>
      <c r="Q40" s="163"/>
      <c r="R40" s="164"/>
      <c r="S40" s="164"/>
      <c r="T40" s="164"/>
      <c r="U40" s="164"/>
      <c r="V40" s="164"/>
      <c r="W40" s="165"/>
      <c r="X40" s="222"/>
      <c r="Y40" s="220"/>
      <c r="Z40" s="220"/>
      <c r="AA40" s="220"/>
      <c r="AB40" s="220"/>
      <c r="AC40" s="220"/>
      <c r="AD40" s="221"/>
      <c r="AE40" s="222"/>
      <c r="AF40" s="220"/>
      <c r="AG40" s="220"/>
      <c r="AH40" s="220"/>
      <c r="AI40" s="220"/>
      <c r="AJ40" s="220"/>
      <c r="AK40" s="221"/>
      <c r="AL40" s="260" t="s">
        <v>249</v>
      </c>
      <c r="AM40" s="148"/>
      <c r="AN40" s="149"/>
      <c r="AO40" s="149"/>
      <c r="AP40" s="149"/>
      <c r="AQ40" s="150"/>
    </row>
    <row r="41" spans="2:43" ht="14.4" customHeight="1" x14ac:dyDescent="0.3">
      <c r="B41" s="247"/>
      <c r="C41" s="250"/>
      <c r="D41" s="184"/>
      <c r="E41" s="186"/>
      <c r="F41" s="188"/>
      <c r="G41" s="206"/>
      <c r="H41" s="217"/>
      <c r="I41" s="218"/>
      <c r="J41" s="218"/>
      <c r="K41" s="218"/>
      <c r="L41" s="218"/>
      <c r="M41" s="218"/>
      <c r="N41" s="218"/>
      <c r="O41" s="218"/>
      <c r="P41" s="219"/>
      <c r="Q41" s="169"/>
      <c r="R41" s="170"/>
      <c r="S41" s="170"/>
      <c r="T41" s="170"/>
      <c r="U41" s="170"/>
      <c r="V41" s="170"/>
      <c r="W41" s="171"/>
      <c r="X41" s="222"/>
      <c r="Y41" s="220"/>
      <c r="Z41" s="220"/>
      <c r="AA41" s="220"/>
      <c r="AB41" s="220"/>
      <c r="AC41" s="220"/>
      <c r="AD41" s="221"/>
      <c r="AE41" s="222"/>
      <c r="AF41" s="220"/>
      <c r="AG41" s="220"/>
      <c r="AH41" s="220"/>
      <c r="AI41" s="220"/>
      <c r="AJ41" s="220"/>
      <c r="AK41" s="221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f>GenelBilgiler!T11</f>
        <v>6</v>
      </c>
      <c r="G42" s="178" t="s">
        <v>25</v>
      </c>
      <c r="H42" s="172" t="s">
        <v>475</v>
      </c>
      <c r="I42" s="173"/>
      <c r="J42" s="173"/>
      <c r="K42" s="173"/>
      <c r="L42" s="173"/>
      <c r="M42" s="173"/>
      <c r="N42" s="173"/>
      <c r="O42" s="173"/>
      <c r="P42" s="174"/>
      <c r="Q42" s="196" t="s">
        <v>61</v>
      </c>
      <c r="R42" s="197"/>
      <c r="S42" s="197"/>
      <c r="T42" s="197"/>
      <c r="U42" s="197"/>
      <c r="V42" s="197"/>
      <c r="W42" s="198"/>
      <c r="X42" s="222"/>
      <c r="Y42" s="220"/>
      <c r="Z42" s="220"/>
      <c r="AA42" s="220"/>
      <c r="AB42" s="220"/>
      <c r="AC42" s="220"/>
      <c r="AD42" s="221"/>
      <c r="AE42" s="308" t="s">
        <v>167</v>
      </c>
      <c r="AF42" s="316"/>
      <c r="AG42" s="316"/>
      <c r="AH42" s="316"/>
      <c r="AI42" s="316"/>
      <c r="AJ42" s="316"/>
      <c r="AK42" s="317"/>
      <c r="AL42" s="205" t="s">
        <v>250</v>
      </c>
      <c r="AM42" s="148"/>
      <c r="AN42" s="149"/>
      <c r="AO42" s="149"/>
      <c r="AP42" s="149"/>
      <c r="AQ42" s="150"/>
    </row>
    <row r="43" spans="2:43" ht="14.4" customHeight="1" x14ac:dyDescent="0.3">
      <c r="B43" s="247"/>
      <c r="C43" s="250"/>
      <c r="D43" s="184"/>
      <c r="E43" s="186"/>
      <c r="F43" s="188"/>
      <c r="G43" s="181"/>
      <c r="H43" s="217"/>
      <c r="I43" s="218"/>
      <c r="J43" s="218"/>
      <c r="K43" s="218"/>
      <c r="L43" s="218"/>
      <c r="M43" s="218"/>
      <c r="N43" s="218"/>
      <c r="O43" s="218"/>
      <c r="P43" s="219"/>
      <c r="Q43" s="163"/>
      <c r="R43" s="164"/>
      <c r="S43" s="164"/>
      <c r="T43" s="164"/>
      <c r="U43" s="164"/>
      <c r="V43" s="164"/>
      <c r="W43" s="165"/>
      <c r="X43" s="222"/>
      <c r="Y43" s="220"/>
      <c r="Z43" s="220"/>
      <c r="AA43" s="220"/>
      <c r="AB43" s="220"/>
      <c r="AC43" s="220"/>
      <c r="AD43" s="221"/>
      <c r="AE43" s="308"/>
      <c r="AF43" s="316"/>
      <c r="AG43" s="316"/>
      <c r="AH43" s="316"/>
      <c r="AI43" s="316"/>
      <c r="AJ43" s="316"/>
      <c r="AK43" s="317"/>
      <c r="AL43" s="205"/>
      <c r="AM43" s="148"/>
      <c r="AN43" s="149"/>
      <c r="AO43" s="149"/>
      <c r="AP43" s="149"/>
      <c r="AQ43" s="150"/>
    </row>
    <row r="44" spans="2:43" ht="22.8" customHeight="1" x14ac:dyDescent="0.3">
      <c r="B44" s="247"/>
      <c r="C44" s="250"/>
      <c r="D44" s="184">
        <v>5</v>
      </c>
      <c r="E44" s="186" t="s">
        <v>412</v>
      </c>
      <c r="F44" s="188">
        <f>GenelBilgiler!T11</f>
        <v>6</v>
      </c>
      <c r="G44" s="181"/>
      <c r="H44" s="172" t="s">
        <v>119</v>
      </c>
      <c r="I44" s="173"/>
      <c r="J44" s="173"/>
      <c r="K44" s="173"/>
      <c r="L44" s="173"/>
      <c r="M44" s="173"/>
      <c r="N44" s="173"/>
      <c r="O44" s="173"/>
      <c r="P44" s="174"/>
      <c r="Q44" s="163"/>
      <c r="R44" s="164"/>
      <c r="S44" s="164"/>
      <c r="T44" s="164"/>
      <c r="U44" s="164"/>
      <c r="V44" s="164"/>
      <c r="W44" s="165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21" customHeight="1" thickBot="1" x14ac:dyDescent="0.35">
      <c r="B45" s="248"/>
      <c r="C45" s="251"/>
      <c r="D45" s="185"/>
      <c r="E45" s="187"/>
      <c r="F45" s="189"/>
      <c r="G45" s="179"/>
      <c r="H45" s="208"/>
      <c r="I45" s="209"/>
      <c r="J45" s="209"/>
      <c r="K45" s="209"/>
      <c r="L45" s="209"/>
      <c r="M45" s="209"/>
      <c r="N45" s="209"/>
      <c r="O45" s="209"/>
      <c r="P45" s="210"/>
      <c r="Q45" s="166"/>
      <c r="R45" s="167"/>
      <c r="S45" s="167"/>
      <c r="T45" s="167"/>
      <c r="U45" s="167"/>
      <c r="V45" s="167"/>
      <c r="W45" s="168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14.4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f>GenelBilgiler!T11</f>
        <v>6</v>
      </c>
      <c r="G47" s="180" t="s">
        <v>25</v>
      </c>
      <c r="H47" s="227" t="s">
        <v>119</v>
      </c>
      <c r="I47" s="228"/>
      <c r="J47" s="228"/>
      <c r="K47" s="228"/>
      <c r="L47" s="228"/>
      <c r="M47" s="228"/>
      <c r="N47" s="228"/>
      <c r="O47" s="228"/>
      <c r="P47" s="229"/>
      <c r="Q47" s="160" t="s">
        <v>61</v>
      </c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34.200000000000003" customHeight="1" x14ac:dyDescent="0.3">
      <c r="B48" s="247"/>
      <c r="C48" s="250"/>
      <c r="D48" s="184"/>
      <c r="E48" s="186"/>
      <c r="F48" s="188"/>
      <c r="G48" s="181"/>
      <c r="H48" s="217"/>
      <c r="I48" s="218"/>
      <c r="J48" s="218"/>
      <c r="K48" s="218"/>
      <c r="L48" s="218"/>
      <c r="M48" s="218"/>
      <c r="N48" s="218"/>
      <c r="O48" s="218"/>
      <c r="P48" s="219"/>
      <c r="Q48" s="169"/>
      <c r="R48" s="170"/>
      <c r="S48" s="170"/>
      <c r="T48" s="170"/>
      <c r="U48" s="170"/>
      <c r="V48" s="170"/>
      <c r="W48" s="171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14.4" customHeight="1" x14ac:dyDescent="0.3">
      <c r="B49" s="247"/>
      <c r="C49" s="250"/>
      <c r="D49" s="184">
        <v>2</v>
      </c>
      <c r="E49" s="186" t="s">
        <v>413</v>
      </c>
      <c r="F49" s="188">
        <f>GenelBilgiler!T11</f>
        <v>6</v>
      </c>
      <c r="G49" s="181"/>
      <c r="H49" s="172" t="s">
        <v>474</v>
      </c>
      <c r="I49" s="173"/>
      <c r="J49" s="173"/>
      <c r="K49" s="173"/>
      <c r="L49" s="173"/>
      <c r="M49" s="173"/>
      <c r="N49" s="173"/>
      <c r="O49" s="173"/>
      <c r="P49" s="174"/>
      <c r="Q49" s="196" t="s">
        <v>62</v>
      </c>
      <c r="R49" s="197"/>
      <c r="S49" s="197"/>
      <c r="T49" s="197"/>
      <c r="U49" s="197"/>
      <c r="V49" s="197"/>
      <c r="W49" s="198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23.4" customHeight="1" x14ac:dyDescent="0.3">
      <c r="B50" s="247"/>
      <c r="C50" s="250"/>
      <c r="D50" s="184"/>
      <c r="E50" s="186"/>
      <c r="F50" s="188"/>
      <c r="G50" s="181"/>
      <c r="H50" s="217"/>
      <c r="I50" s="218"/>
      <c r="J50" s="218"/>
      <c r="K50" s="218"/>
      <c r="L50" s="218"/>
      <c r="M50" s="218"/>
      <c r="N50" s="218"/>
      <c r="O50" s="218"/>
      <c r="P50" s="219"/>
      <c r="Q50" s="163"/>
      <c r="R50" s="164"/>
      <c r="S50" s="164"/>
      <c r="T50" s="164"/>
      <c r="U50" s="164"/>
      <c r="V50" s="164"/>
      <c r="W50" s="165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14.4" customHeight="1" x14ac:dyDescent="0.3">
      <c r="B51" s="247"/>
      <c r="C51" s="250"/>
      <c r="D51" s="184">
        <v>3</v>
      </c>
      <c r="E51" s="186" t="s">
        <v>42</v>
      </c>
      <c r="F51" s="188">
        <f>GenelBilgiler!T11</f>
        <v>6</v>
      </c>
      <c r="G51" s="181"/>
      <c r="H51" s="172" t="s">
        <v>120</v>
      </c>
      <c r="I51" s="173"/>
      <c r="J51" s="173"/>
      <c r="K51" s="173"/>
      <c r="L51" s="173"/>
      <c r="M51" s="173"/>
      <c r="N51" s="173"/>
      <c r="O51" s="173"/>
      <c r="P51" s="174"/>
      <c r="Q51" s="163"/>
      <c r="R51" s="164"/>
      <c r="S51" s="164"/>
      <c r="T51" s="164"/>
      <c r="U51" s="164"/>
      <c r="V51" s="164"/>
      <c r="W51" s="165"/>
      <c r="X51" s="222"/>
      <c r="Y51" s="220"/>
      <c r="Z51" s="220"/>
      <c r="AA51" s="220"/>
      <c r="AB51" s="220"/>
      <c r="AC51" s="220"/>
      <c r="AD51" s="221"/>
      <c r="AE51" s="222"/>
      <c r="AF51" s="220"/>
      <c r="AG51" s="220"/>
      <c r="AH51" s="220"/>
      <c r="AI51" s="220"/>
      <c r="AJ51" s="220"/>
      <c r="AK51" s="221"/>
      <c r="AL51" s="205" t="s">
        <v>254</v>
      </c>
      <c r="AM51" s="310" t="s">
        <v>496</v>
      </c>
      <c r="AN51" s="311"/>
      <c r="AO51" s="311"/>
      <c r="AP51" s="311"/>
      <c r="AQ51" s="312"/>
    </row>
    <row r="52" spans="2:43" ht="31.2" customHeight="1" thickBot="1" x14ac:dyDescent="0.35">
      <c r="B52" s="248"/>
      <c r="C52" s="251"/>
      <c r="D52" s="185"/>
      <c r="E52" s="187"/>
      <c r="F52" s="189"/>
      <c r="G52" s="179"/>
      <c r="H52" s="208"/>
      <c r="I52" s="209"/>
      <c r="J52" s="209"/>
      <c r="K52" s="209"/>
      <c r="L52" s="209"/>
      <c r="M52" s="209"/>
      <c r="N52" s="209"/>
      <c r="O52" s="209"/>
      <c r="P52" s="210"/>
      <c r="Q52" s="166"/>
      <c r="R52" s="167"/>
      <c r="S52" s="167"/>
      <c r="T52" s="167"/>
      <c r="U52" s="167"/>
      <c r="V52" s="167"/>
      <c r="W52" s="168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313"/>
      <c r="AN52" s="314"/>
      <c r="AO52" s="314"/>
      <c r="AP52" s="314"/>
      <c r="AQ52" s="315"/>
    </row>
    <row r="53" spans="2:43" ht="32.4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15" thickBot="1" x14ac:dyDescent="0.35"/>
    <row r="55" spans="2:43" ht="14.4" customHeight="1" x14ac:dyDescent="0.3">
      <c r="B55" s="246" t="s">
        <v>12</v>
      </c>
      <c r="C55" s="249"/>
      <c r="D55" s="257">
        <v>2</v>
      </c>
      <c r="E55" s="258" t="s">
        <v>415</v>
      </c>
      <c r="F55" s="259">
        <f>GenelBilgiler!T11</f>
        <v>6</v>
      </c>
      <c r="G55" s="180" t="s">
        <v>45</v>
      </c>
      <c r="H55" s="227" t="s">
        <v>489</v>
      </c>
      <c r="I55" s="228"/>
      <c r="J55" s="228"/>
      <c r="K55" s="228"/>
      <c r="L55" s="228"/>
      <c r="M55" s="228"/>
      <c r="N55" s="228"/>
      <c r="O55" s="228"/>
      <c r="P55" s="229"/>
      <c r="Q55" s="160" t="s">
        <v>63</v>
      </c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35.4" customHeight="1" x14ac:dyDescent="0.3">
      <c r="B56" s="247"/>
      <c r="C56" s="250"/>
      <c r="D56" s="184"/>
      <c r="E56" s="186"/>
      <c r="F56" s="188"/>
      <c r="G56" s="181"/>
      <c r="H56" s="217"/>
      <c r="I56" s="218"/>
      <c r="J56" s="218"/>
      <c r="K56" s="218"/>
      <c r="L56" s="218"/>
      <c r="M56" s="218"/>
      <c r="N56" s="218"/>
      <c r="O56" s="218"/>
      <c r="P56" s="219"/>
      <c r="Q56" s="163"/>
      <c r="R56" s="164"/>
      <c r="S56" s="164"/>
      <c r="T56" s="164"/>
      <c r="U56" s="164"/>
      <c r="V56" s="164"/>
      <c r="W56" s="165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25.8" customHeight="1" x14ac:dyDescent="0.3">
      <c r="B57" s="247"/>
      <c r="C57" s="250"/>
      <c r="D57" s="184">
        <v>3</v>
      </c>
      <c r="E57" s="186" t="s">
        <v>320</v>
      </c>
      <c r="F57" s="188">
        <f>GenelBilgiler!T11</f>
        <v>6</v>
      </c>
      <c r="G57" s="181"/>
      <c r="H57" s="172" t="s">
        <v>488</v>
      </c>
      <c r="I57" s="173"/>
      <c r="J57" s="173"/>
      <c r="K57" s="173"/>
      <c r="L57" s="173"/>
      <c r="M57" s="173"/>
      <c r="N57" s="173"/>
      <c r="O57" s="173"/>
      <c r="P57" s="174"/>
      <c r="Q57" s="163"/>
      <c r="R57" s="164"/>
      <c r="S57" s="164"/>
      <c r="T57" s="164"/>
      <c r="U57" s="164"/>
      <c r="V57" s="164"/>
      <c r="W57" s="165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32.4" customHeight="1" x14ac:dyDescent="0.3">
      <c r="B58" s="247"/>
      <c r="C58" s="250"/>
      <c r="D58" s="184"/>
      <c r="E58" s="186"/>
      <c r="F58" s="188"/>
      <c r="G58" s="181"/>
      <c r="H58" s="217"/>
      <c r="I58" s="218"/>
      <c r="J58" s="218"/>
      <c r="K58" s="218"/>
      <c r="L58" s="218"/>
      <c r="M58" s="218"/>
      <c r="N58" s="218"/>
      <c r="O58" s="218"/>
      <c r="P58" s="219"/>
      <c r="Q58" s="163"/>
      <c r="R58" s="164"/>
      <c r="S58" s="164"/>
      <c r="T58" s="164"/>
      <c r="U58" s="164"/>
      <c r="V58" s="164"/>
      <c r="W58" s="165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25.8" customHeight="1" x14ac:dyDescent="0.3">
      <c r="B59" s="247"/>
      <c r="C59" s="250"/>
      <c r="D59" s="184">
        <v>4</v>
      </c>
      <c r="E59" s="186" t="s">
        <v>54</v>
      </c>
      <c r="F59" s="188">
        <f>GenelBilgiler!T11</f>
        <v>6</v>
      </c>
      <c r="G59" s="181"/>
      <c r="H59" s="172" t="s">
        <v>488</v>
      </c>
      <c r="I59" s="173"/>
      <c r="J59" s="173"/>
      <c r="K59" s="173"/>
      <c r="L59" s="173"/>
      <c r="M59" s="173"/>
      <c r="N59" s="173"/>
      <c r="O59" s="173"/>
      <c r="P59" s="174"/>
      <c r="Q59" s="163"/>
      <c r="R59" s="164"/>
      <c r="S59" s="164"/>
      <c r="T59" s="164"/>
      <c r="U59" s="164"/>
      <c r="V59" s="164"/>
      <c r="W59" s="165"/>
      <c r="X59" s="222"/>
      <c r="Y59" s="220"/>
      <c r="Z59" s="220"/>
      <c r="AA59" s="220"/>
      <c r="AB59" s="220"/>
      <c r="AC59" s="220"/>
      <c r="AD59" s="221"/>
      <c r="AE59" s="308" t="s">
        <v>176</v>
      </c>
      <c r="AF59" s="220"/>
      <c r="AG59" s="220"/>
      <c r="AH59" s="220"/>
      <c r="AI59" s="220"/>
      <c r="AJ59" s="220"/>
      <c r="AK59" s="221"/>
      <c r="AL59" s="205" t="s">
        <v>257</v>
      </c>
      <c r="AM59" s="310" t="s">
        <v>497</v>
      </c>
      <c r="AN59" s="311"/>
      <c r="AO59" s="311"/>
      <c r="AP59" s="311"/>
      <c r="AQ59" s="312"/>
    </row>
    <row r="60" spans="2:43" ht="37.200000000000003" customHeight="1" thickBot="1" x14ac:dyDescent="0.35">
      <c r="B60" s="248"/>
      <c r="C60" s="251"/>
      <c r="D60" s="185"/>
      <c r="E60" s="187"/>
      <c r="F60" s="189"/>
      <c r="G60" s="179"/>
      <c r="H60" s="208"/>
      <c r="I60" s="209"/>
      <c r="J60" s="209"/>
      <c r="K60" s="209"/>
      <c r="L60" s="209"/>
      <c r="M60" s="209"/>
      <c r="N60" s="209"/>
      <c r="O60" s="209"/>
      <c r="P60" s="210"/>
      <c r="Q60" s="166"/>
      <c r="R60" s="167"/>
      <c r="S60" s="167"/>
      <c r="T60" s="167"/>
      <c r="U60" s="167"/>
      <c r="V60" s="167"/>
      <c r="W60" s="168"/>
      <c r="X60" s="252"/>
      <c r="Y60" s="253"/>
      <c r="Z60" s="253"/>
      <c r="AA60" s="253"/>
      <c r="AB60" s="253"/>
      <c r="AC60" s="253"/>
      <c r="AD60" s="254"/>
      <c r="AE60" s="252"/>
      <c r="AF60" s="253"/>
      <c r="AG60" s="253"/>
      <c r="AH60" s="253"/>
      <c r="AI60" s="253"/>
      <c r="AJ60" s="253"/>
      <c r="AK60" s="254"/>
      <c r="AL60" s="207"/>
      <c r="AM60" s="313"/>
      <c r="AN60" s="314"/>
      <c r="AO60" s="314"/>
      <c r="AP60" s="314"/>
      <c r="AQ60" s="315"/>
    </row>
    <row r="61" spans="2:43" ht="20.399999999999999" customHeight="1" thickBot="1" x14ac:dyDescent="0.35"/>
    <row r="62" spans="2:43" ht="14.4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f>GenelBilgiler!T11</f>
        <v>6</v>
      </c>
      <c r="G62" s="180" t="s">
        <v>45</v>
      </c>
      <c r="H62" s="227" t="s">
        <v>487</v>
      </c>
      <c r="I62" s="228"/>
      <c r="J62" s="228"/>
      <c r="K62" s="228"/>
      <c r="L62" s="228"/>
      <c r="M62" s="228"/>
      <c r="N62" s="228"/>
      <c r="O62" s="228"/>
      <c r="P62" s="229"/>
      <c r="Q62" s="160" t="s">
        <v>493</v>
      </c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31.2" customHeight="1" x14ac:dyDescent="0.3">
      <c r="B63" s="247"/>
      <c r="C63" s="250"/>
      <c r="D63" s="184"/>
      <c r="E63" s="186"/>
      <c r="F63" s="188"/>
      <c r="G63" s="181"/>
      <c r="H63" s="217"/>
      <c r="I63" s="218"/>
      <c r="J63" s="218"/>
      <c r="K63" s="218"/>
      <c r="L63" s="218"/>
      <c r="M63" s="218"/>
      <c r="N63" s="218"/>
      <c r="O63" s="218"/>
      <c r="P63" s="219"/>
      <c r="Q63" s="163"/>
      <c r="R63" s="164"/>
      <c r="S63" s="164"/>
      <c r="T63" s="164"/>
      <c r="U63" s="164"/>
      <c r="V63" s="164"/>
      <c r="W63" s="165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14.4" customHeight="1" x14ac:dyDescent="0.3">
      <c r="B64" s="247"/>
      <c r="C64" s="250"/>
      <c r="D64" s="184">
        <v>2</v>
      </c>
      <c r="E64" s="186" t="s">
        <v>318</v>
      </c>
      <c r="F64" s="188">
        <f>GenelBilgiler!T11</f>
        <v>6</v>
      </c>
      <c r="G64" s="181"/>
      <c r="H64" s="172" t="s">
        <v>121</v>
      </c>
      <c r="I64" s="173"/>
      <c r="J64" s="173"/>
      <c r="K64" s="173"/>
      <c r="L64" s="173"/>
      <c r="M64" s="173"/>
      <c r="N64" s="173"/>
      <c r="O64" s="173"/>
      <c r="P64" s="174"/>
      <c r="Q64" s="163"/>
      <c r="R64" s="164"/>
      <c r="S64" s="164"/>
      <c r="T64" s="164"/>
      <c r="U64" s="164"/>
      <c r="V64" s="164"/>
      <c r="W64" s="165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29.4" customHeight="1" x14ac:dyDescent="0.3">
      <c r="B65" s="247"/>
      <c r="C65" s="250"/>
      <c r="D65" s="184"/>
      <c r="E65" s="186"/>
      <c r="F65" s="188"/>
      <c r="G65" s="181"/>
      <c r="H65" s="217"/>
      <c r="I65" s="218"/>
      <c r="J65" s="218"/>
      <c r="K65" s="218"/>
      <c r="L65" s="218"/>
      <c r="M65" s="218"/>
      <c r="N65" s="218"/>
      <c r="O65" s="218"/>
      <c r="P65" s="219"/>
      <c r="Q65" s="163"/>
      <c r="R65" s="164"/>
      <c r="S65" s="164"/>
      <c r="T65" s="164"/>
      <c r="U65" s="164"/>
      <c r="V65" s="164"/>
      <c r="W65" s="165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26.4" customHeight="1" x14ac:dyDescent="0.3">
      <c r="B66" s="247"/>
      <c r="C66" s="250"/>
      <c r="D66" s="184">
        <v>3</v>
      </c>
      <c r="E66" s="186" t="s">
        <v>5</v>
      </c>
      <c r="F66" s="188">
        <f>GenelBilgiler!T11</f>
        <v>6</v>
      </c>
      <c r="G66" s="181"/>
      <c r="H66" s="172" t="s">
        <v>486</v>
      </c>
      <c r="I66" s="173"/>
      <c r="J66" s="173"/>
      <c r="K66" s="173"/>
      <c r="L66" s="173"/>
      <c r="M66" s="173"/>
      <c r="N66" s="173"/>
      <c r="O66" s="173"/>
      <c r="P66" s="174"/>
      <c r="Q66" s="163"/>
      <c r="R66" s="164"/>
      <c r="S66" s="164"/>
      <c r="T66" s="164"/>
      <c r="U66" s="164"/>
      <c r="V66" s="164"/>
      <c r="W66" s="165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10"/>
      <c r="AN66" s="111"/>
      <c r="AO66" s="111"/>
      <c r="AP66" s="111"/>
      <c r="AQ66" s="112"/>
    </row>
    <row r="67" spans="2:43" ht="42" customHeight="1" x14ac:dyDescent="0.3">
      <c r="B67" s="247"/>
      <c r="C67" s="250"/>
      <c r="D67" s="184"/>
      <c r="E67" s="186"/>
      <c r="F67" s="188"/>
      <c r="G67" s="181"/>
      <c r="H67" s="217"/>
      <c r="I67" s="218"/>
      <c r="J67" s="218"/>
      <c r="K67" s="218"/>
      <c r="L67" s="218"/>
      <c r="M67" s="218"/>
      <c r="N67" s="218"/>
      <c r="O67" s="218"/>
      <c r="P67" s="219"/>
      <c r="Q67" s="163"/>
      <c r="R67" s="164"/>
      <c r="S67" s="164"/>
      <c r="T67" s="164"/>
      <c r="U67" s="164"/>
      <c r="V67" s="164"/>
      <c r="W67" s="165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10"/>
      <c r="AN67" s="111"/>
      <c r="AO67" s="111"/>
      <c r="AP67" s="111"/>
      <c r="AQ67" s="112"/>
    </row>
    <row r="68" spans="2:43" ht="24" customHeight="1" x14ac:dyDescent="0.3">
      <c r="B68" s="247"/>
      <c r="C68" s="250"/>
      <c r="D68" s="184">
        <v>4</v>
      </c>
      <c r="E68" s="186" t="s">
        <v>417</v>
      </c>
      <c r="F68" s="188">
        <f>GenelBilgiler!T11</f>
        <v>6</v>
      </c>
      <c r="G68" s="181"/>
      <c r="H68" s="172" t="s">
        <v>486</v>
      </c>
      <c r="I68" s="173"/>
      <c r="J68" s="173"/>
      <c r="K68" s="173"/>
      <c r="L68" s="173"/>
      <c r="M68" s="173"/>
      <c r="N68" s="173"/>
      <c r="O68" s="173"/>
      <c r="P68" s="174"/>
      <c r="Q68" s="163"/>
      <c r="R68" s="164"/>
      <c r="S68" s="164"/>
      <c r="T68" s="164"/>
      <c r="U68" s="164"/>
      <c r="V68" s="164"/>
      <c r="W68" s="165"/>
      <c r="X68" s="222"/>
      <c r="Y68" s="220"/>
      <c r="Z68" s="220"/>
      <c r="AA68" s="220"/>
      <c r="AB68" s="220"/>
      <c r="AC68" s="220"/>
      <c r="AD68" s="221"/>
      <c r="AE68" s="308" t="s">
        <v>175</v>
      </c>
      <c r="AF68" s="220"/>
      <c r="AG68" s="220"/>
      <c r="AH68" s="220"/>
      <c r="AI68" s="220"/>
      <c r="AJ68" s="220"/>
      <c r="AK68" s="221"/>
      <c r="AL68" s="205" t="s">
        <v>261</v>
      </c>
      <c r="AM68" s="151" t="s">
        <v>498</v>
      </c>
      <c r="AN68" s="152"/>
      <c r="AO68" s="152"/>
      <c r="AP68" s="152"/>
      <c r="AQ68" s="153"/>
    </row>
    <row r="69" spans="2:43" ht="40.799999999999997" customHeight="1" x14ac:dyDescent="0.3">
      <c r="B69" s="247"/>
      <c r="C69" s="250"/>
      <c r="D69" s="184"/>
      <c r="E69" s="186"/>
      <c r="F69" s="188"/>
      <c r="G69" s="181"/>
      <c r="H69" s="217"/>
      <c r="I69" s="218"/>
      <c r="J69" s="218"/>
      <c r="K69" s="218"/>
      <c r="L69" s="218"/>
      <c r="M69" s="218"/>
      <c r="N69" s="218"/>
      <c r="O69" s="218"/>
      <c r="P69" s="219"/>
      <c r="Q69" s="169"/>
      <c r="R69" s="170"/>
      <c r="S69" s="170"/>
      <c r="T69" s="170"/>
      <c r="U69" s="170"/>
      <c r="V69" s="170"/>
      <c r="W69" s="171"/>
      <c r="X69" s="222"/>
      <c r="Y69" s="220"/>
      <c r="Z69" s="220"/>
      <c r="AA69" s="220"/>
      <c r="AB69" s="220"/>
      <c r="AC69" s="220"/>
      <c r="AD69" s="221"/>
      <c r="AE69" s="222"/>
      <c r="AF69" s="220"/>
      <c r="AG69" s="220"/>
      <c r="AH69" s="220"/>
      <c r="AI69" s="220"/>
      <c r="AJ69" s="220"/>
      <c r="AK69" s="221"/>
      <c r="AL69" s="205"/>
      <c r="AM69" s="151"/>
      <c r="AN69" s="152"/>
      <c r="AO69" s="152"/>
      <c r="AP69" s="152"/>
      <c r="AQ69" s="153"/>
    </row>
    <row r="70" spans="2:43" ht="37.799999999999997" customHeight="1" x14ac:dyDescent="0.3">
      <c r="B70" s="247"/>
      <c r="C70" s="250"/>
      <c r="D70" s="184">
        <v>5</v>
      </c>
      <c r="E70" s="186" t="s">
        <v>55</v>
      </c>
      <c r="F70" s="188">
        <f>GenelBilgiler!T11</f>
        <v>6</v>
      </c>
      <c r="G70" s="178" t="s">
        <v>46</v>
      </c>
      <c r="H70" s="172" t="s">
        <v>122</v>
      </c>
      <c r="I70" s="173"/>
      <c r="J70" s="173"/>
      <c r="K70" s="173"/>
      <c r="L70" s="173"/>
      <c r="M70" s="173"/>
      <c r="N70" s="173"/>
      <c r="O70" s="173"/>
      <c r="P70" s="174"/>
      <c r="Q70" s="196" t="s">
        <v>24</v>
      </c>
      <c r="R70" s="197"/>
      <c r="S70" s="197"/>
      <c r="T70" s="197"/>
      <c r="U70" s="197"/>
      <c r="V70" s="197"/>
      <c r="W70" s="198"/>
      <c r="X70" s="222"/>
      <c r="Y70" s="220"/>
      <c r="Z70" s="220"/>
      <c r="AA70" s="220"/>
      <c r="AB70" s="220"/>
      <c r="AC70" s="220"/>
      <c r="AD70" s="221"/>
      <c r="AE70" s="308" t="s">
        <v>174</v>
      </c>
      <c r="AF70" s="220"/>
      <c r="AG70" s="220"/>
      <c r="AH70" s="220"/>
      <c r="AI70" s="220"/>
      <c r="AJ70" s="220"/>
      <c r="AK70" s="221"/>
      <c r="AL70" s="205" t="s">
        <v>262</v>
      </c>
      <c r="AM70" s="190" t="s">
        <v>446</v>
      </c>
      <c r="AN70" s="191"/>
      <c r="AO70" s="191"/>
      <c r="AP70" s="191"/>
      <c r="AQ70" s="192"/>
    </row>
    <row r="71" spans="2:43" ht="34.200000000000003" customHeight="1" thickBot="1" x14ac:dyDescent="0.35">
      <c r="B71" s="248"/>
      <c r="C71" s="251"/>
      <c r="D71" s="185"/>
      <c r="E71" s="187"/>
      <c r="F71" s="189"/>
      <c r="G71" s="179"/>
      <c r="H71" s="208"/>
      <c r="I71" s="209"/>
      <c r="J71" s="209"/>
      <c r="K71" s="209"/>
      <c r="L71" s="209"/>
      <c r="M71" s="209"/>
      <c r="N71" s="209"/>
      <c r="O71" s="209"/>
      <c r="P71" s="210"/>
      <c r="Q71" s="166"/>
      <c r="R71" s="167"/>
      <c r="S71" s="167"/>
      <c r="T71" s="167"/>
      <c r="U71" s="167"/>
      <c r="V71" s="167"/>
      <c r="W71" s="168"/>
      <c r="X71" s="252"/>
      <c r="Y71" s="253"/>
      <c r="Z71" s="253"/>
      <c r="AA71" s="253"/>
      <c r="AB71" s="253"/>
      <c r="AC71" s="253"/>
      <c r="AD71" s="254"/>
      <c r="AE71" s="252"/>
      <c r="AF71" s="253"/>
      <c r="AG71" s="253"/>
      <c r="AH71" s="253"/>
      <c r="AI71" s="253"/>
      <c r="AJ71" s="253"/>
      <c r="AK71" s="254"/>
      <c r="AL71" s="207"/>
      <c r="AM71" s="193"/>
      <c r="AN71" s="194"/>
      <c r="AO71" s="194"/>
      <c r="AP71" s="194"/>
      <c r="AQ71" s="195"/>
    </row>
    <row r="72" spans="2:43" ht="15.6" x14ac:dyDescent="0.3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0.6" customHeight="1" thickBot="1" x14ac:dyDescent="0.35"/>
    <row r="74" spans="2:43" ht="35.4" customHeight="1" x14ac:dyDescent="0.3">
      <c r="B74" s="246" t="s">
        <v>8</v>
      </c>
      <c r="C74" s="249"/>
      <c r="D74" s="257">
        <v>1</v>
      </c>
      <c r="E74" s="258" t="s">
        <v>30</v>
      </c>
      <c r="F74" s="259">
        <f>GenelBilgiler!T11</f>
        <v>6</v>
      </c>
      <c r="G74" s="180" t="s">
        <v>46</v>
      </c>
      <c r="H74" s="227" t="s">
        <v>485</v>
      </c>
      <c r="I74" s="228"/>
      <c r="J74" s="228"/>
      <c r="K74" s="228"/>
      <c r="L74" s="228"/>
      <c r="M74" s="228"/>
      <c r="N74" s="228"/>
      <c r="O74" s="228"/>
      <c r="P74" s="229"/>
      <c r="Q74" s="160" t="s">
        <v>64</v>
      </c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326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48" customHeight="1" x14ac:dyDescent="0.3">
      <c r="B75" s="247"/>
      <c r="C75" s="250"/>
      <c r="D75" s="268"/>
      <c r="E75" s="269"/>
      <c r="F75" s="270"/>
      <c r="G75" s="206"/>
      <c r="H75" s="217"/>
      <c r="I75" s="218"/>
      <c r="J75" s="218"/>
      <c r="K75" s="218"/>
      <c r="L75" s="218"/>
      <c r="M75" s="218"/>
      <c r="N75" s="218"/>
      <c r="O75" s="218"/>
      <c r="P75" s="219"/>
      <c r="Q75" s="169"/>
      <c r="R75" s="170"/>
      <c r="S75" s="170"/>
      <c r="T75" s="170"/>
      <c r="U75" s="170"/>
      <c r="V75" s="170"/>
      <c r="W75" s="171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309"/>
      <c r="AN76" s="158"/>
      <c r="AO76" s="158"/>
      <c r="AP76" s="158"/>
      <c r="AQ76" s="159"/>
    </row>
    <row r="77" spans="2:43" ht="21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309"/>
      <c r="AN77" s="158"/>
      <c r="AO77" s="158"/>
      <c r="AP77" s="158"/>
      <c r="AQ77" s="159"/>
    </row>
    <row r="78" spans="2:43" ht="40.200000000000003" customHeight="1" x14ac:dyDescent="0.3">
      <c r="B78" s="247"/>
      <c r="C78" s="250"/>
      <c r="D78" s="274">
        <v>3</v>
      </c>
      <c r="E78" s="275" t="s">
        <v>31</v>
      </c>
      <c r="F78" s="276">
        <f>GenelBilgiler!T11</f>
        <v>6</v>
      </c>
      <c r="G78" s="178" t="s">
        <v>46</v>
      </c>
      <c r="H78" s="172" t="s">
        <v>485</v>
      </c>
      <c r="I78" s="173"/>
      <c r="J78" s="173"/>
      <c r="K78" s="173"/>
      <c r="L78" s="173"/>
      <c r="M78" s="173"/>
      <c r="N78" s="173"/>
      <c r="O78" s="173"/>
      <c r="P78" s="174"/>
      <c r="Q78" s="196" t="s">
        <v>494</v>
      </c>
      <c r="R78" s="197"/>
      <c r="S78" s="197"/>
      <c r="T78" s="197"/>
      <c r="U78" s="197"/>
      <c r="V78" s="197"/>
      <c r="W78" s="198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148"/>
      <c r="AN78" s="149"/>
      <c r="AO78" s="149"/>
      <c r="AP78" s="149"/>
      <c r="AQ78" s="150"/>
    </row>
    <row r="79" spans="2:43" ht="33" customHeight="1" x14ac:dyDescent="0.3">
      <c r="B79" s="247"/>
      <c r="C79" s="250"/>
      <c r="D79" s="184"/>
      <c r="E79" s="186"/>
      <c r="F79" s="188"/>
      <c r="G79" s="181"/>
      <c r="H79" s="217"/>
      <c r="I79" s="218"/>
      <c r="J79" s="218"/>
      <c r="K79" s="218"/>
      <c r="L79" s="218"/>
      <c r="M79" s="218"/>
      <c r="N79" s="218"/>
      <c r="O79" s="218"/>
      <c r="P79" s="219"/>
      <c r="Q79" s="163"/>
      <c r="R79" s="164"/>
      <c r="S79" s="164"/>
      <c r="T79" s="164"/>
      <c r="U79" s="164"/>
      <c r="V79" s="164"/>
      <c r="W79" s="165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48"/>
      <c r="AN79" s="149"/>
      <c r="AO79" s="149"/>
      <c r="AP79" s="149"/>
      <c r="AQ79" s="150"/>
    </row>
    <row r="80" spans="2:43" ht="27" customHeight="1" x14ac:dyDescent="0.3">
      <c r="B80" s="247"/>
      <c r="C80" s="250"/>
      <c r="D80" s="184">
        <v>4</v>
      </c>
      <c r="E80" s="186" t="s">
        <v>407</v>
      </c>
      <c r="F80" s="188">
        <f>GenelBilgiler!T11</f>
        <v>6</v>
      </c>
      <c r="G80" s="181"/>
      <c r="H80" s="172" t="s">
        <v>196</v>
      </c>
      <c r="I80" s="173"/>
      <c r="J80" s="173"/>
      <c r="K80" s="173"/>
      <c r="L80" s="173"/>
      <c r="M80" s="173"/>
      <c r="N80" s="173"/>
      <c r="O80" s="173"/>
      <c r="P80" s="174"/>
      <c r="Q80" s="196" t="s">
        <v>23</v>
      </c>
      <c r="R80" s="197"/>
      <c r="S80" s="197"/>
      <c r="T80" s="197"/>
      <c r="U80" s="197"/>
      <c r="V80" s="197"/>
      <c r="W80" s="198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 t="s">
        <v>21</v>
      </c>
      <c r="AN80" s="191"/>
      <c r="AO80" s="191"/>
      <c r="AP80" s="191"/>
      <c r="AQ80" s="192"/>
    </row>
    <row r="81" spans="2:43" ht="32.4" customHeight="1" thickBot="1" x14ac:dyDescent="0.35">
      <c r="B81" s="248"/>
      <c r="C81" s="251"/>
      <c r="D81" s="185"/>
      <c r="E81" s="187"/>
      <c r="F81" s="189"/>
      <c r="G81" s="179"/>
      <c r="H81" s="208"/>
      <c r="I81" s="209"/>
      <c r="J81" s="209"/>
      <c r="K81" s="209"/>
      <c r="L81" s="209"/>
      <c r="M81" s="209"/>
      <c r="N81" s="209"/>
      <c r="O81" s="209"/>
      <c r="P81" s="210"/>
      <c r="Q81" s="166"/>
      <c r="R81" s="167"/>
      <c r="S81" s="167"/>
      <c r="T81" s="167"/>
      <c r="U81" s="167"/>
      <c r="V81" s="167"/>
      <c r="W81" s="168"/>
      <c r="X81" s="252"/>
      <c r="Y81" s="253"/>
      <c r="Z81" s="253"/>
      <c r="AA81" s="253"/>
      <c r="AB81" s="253"/>
      <c r="AC81" s="253"/>
      <c r="AD81" s="254"/>
      <c r="AE81" s="252"/>
      <c r="AF81" s="253"/>
      <c r="AG81" s="253"/>
      <c r="AH81" s="253"/>
      <c r="AI81" s="253"/>
      <c r="AJ81" s="253"/>
      <c r="AK81" s="254"/>
      <c r="AL81" s="207"/>
      <c r="AM81" s="193"/>
      <c r="AN81" s="194"/>
      <c r="AO81" s="194"/>
      <c r="AP81" s="194"/>
      <c r="AQ81" s="195"/>
    </row>
    <row r="82" spans="2:43" ht="27.6" customHeight="1" thickBot="1" x14ac:dyDescent="0.35"/>
    <row r="83" spans="2:43" ht="21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f>GenelBilgiler!T11</f>
        <v>6</v>
      </c>
      <c r="G83" s="180" t="s">
        <v>46</v>
      </c>
      <c r="H83" s="227" t="s">
        <v>197</v>
      </c>
      <c r="I83" s="228"/>
      <c r="J83" s="228"/>
      <c r="K83" s="228"/>
      <c r="L83" s="228"/>
      <c r="M83" s="228"/>
      <c r="N83" s="228"/>
      <c r="O83" s="228"/>
      <c r="P83" s="229"/>
      <c r="Q83" s="160" t="s">
        <v>328</v>
      </c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38.4" customHeight="1" x14ac:dyDescent="0.3">
      <c r="B84" s="247"/>
      <c r="C84" s="250"/>
      <c r="D84" s="184"/>
      <c r="E84" s="186"/>
      <c r="F84" s="188"/>
      <c r="G84" s="181"/>
      <c r="H84" s="217"/>
      <c r="I84" s="218"/>
      <c r="J84" s="218"/>
      <c r="K84" s="218"/>
      <c r="L84" s="218"/>
      <c r="M84" s="218"/>
      <c r="N84" s="218"/>
      <c r="O84" s="218"/>
      <c r="P84" s="219"/>
      <c r="Q84" s="163"/>
      <c r="R84" s="164"/>
      <c r="S84" s="164"/>
      <c r="T84" s="164"/>
      <c r="U84" s="164"/>
      <c r="V84" s="164"/>
      <c r="W84" s="165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37.799999999999997" customHeight="1" x14ac:dyDescent="0.3">
      <c r="B85" s="247"/>
      <c r="C85" s="250"/>
      <c r="D85" s="184">
        <v>2</v>
      </c>
      <c r="E85" s="186" t="s">
        <v>420</v>
      </c>
      <c r="F85" s="188">
        <f>GenelBilgiler!T11</f>
        <v>6</v>
      </c>
      <c r="G85" s="181"/>
      <c r="H85" s="172" t="s">
        <v>197</v>
      </c>
      <c r="I85" s="173"/>
      <c r="J85" s="173"/>
      <c r="K85" s="173"/>
      <c r="L85" s="173"/>
      <c r="M85" s="173"/>
      <c r="N85" s="173"/>
      <c r="O85" s="173"/>
      <c r="P85" s="174"/>
      <c r="Q85" s="163"/>
      <c r="R85" s="164"/>
      <c r="S85" s="164"/>
      <c r="T85" s="164"/>
      <c r="U85" s="164"/>
      <c r="V85" s="164"/>
      <c r="W85" s="165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23.4" customHeight="1" x14ac:dyDescent="0.3">
      <c r="B86" s="247"/>
      <c r="C86" s="250"/>
      <c r="D86" s="184"/>
      <c r="E86" s="186"/>
      <c r="F86" s="188"/>
      <c r="G86" s="181"/>
      <c r="H86" s="217"/>
      <c r="I86" s="218"/>
      <c r="J86" s="218"/>
      <c r="K86" s="218"/>
      <c r="L86" s="218"/>
      <c r="M86" s="218"/>
      <c r="N86" s="218"/>
      <c r="O86" s="218"/>
      <c r="P86" s="219"/>
      <c r="Q86" s="163"/>
      <c r="R86" s="164"/>
      <c r="S86" s="164"/>
      <c r="T86" s="164"/>
      <c r="U86" s="164"/>
      <c r="V86" s="164"/>
      <c r="W86" s="165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20.399999999999999" customHeight="1" x14ac:dyDescent="0.3">
      <c r="B87" s="247"/>
      <c r="C87" s="250"/>
      <c r="D87" s="184">
        <v>3</v>
      </c>
      <c r="E87" s="186" t="s">
        <v>421</v>
      </c>
      <c r="F87" s="188">
        <f>GenelBilgiler!T11</f>
        <v>6</v>
      </c>
      <c r="G87" s="181"/>
      <c r="H87" s="172" t="s">
        <v>196</v>
      </c>
      <c r="I87" s="173"/>
      <c r="J87" s="173"/>
      <c r="K87" s="173"/>
      <c r="L87" s="173"/>
      <c r="M87" s="173"/>
      <c r="N87" s="173"/>
      <c r="O87" s="173"/>
      <c r="P87" s="174"/>
      <c r="Q87" s="163"/>
      <c r="R87" s="164"/>
      <c r="S87" s="164"/>
      <c r="T87" s="164"/>
      <c r="U87" s="164"/>
      <c r="V87" s="164"/>
      <c r="W87" s="165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90" t="s">
        <v>499</v>
      </c>
      <c r="AN87" s="191"/>
      <c r="AO87" s="191"/>
      <c r="AP87" s="191"/>
      <c r="AQ87" s="192"/>
    </row>
    <row r="88" spans="2:43" ht="31.8" customHeight="1" x14ac:dyDescent="0.3">
      <c r="B88" s="247"/>
      <c r="C88" s="250"/>
      <c r="D88" s="184"/>
      <c r="E88" s="186"/>
      <c r="F88" s="188"/>
      <c r="G88" s="181"/>
      <c r="H88" s="217"/>
      <c r="I88" s="218"/>
      <c r="J88" s="218"/>
      <c r="K88" s="218"/>
      <c r="L88" s="218"/>
      <c r="M88" s="218"/>
      <c r="N88" s="218"/>
      <c r="O88" s="218"/>
      <c r="P88" s="219"/>
      <c r="Q88" s="163"/>
      <c r="R88" s="164"/>
      <c r="S88" s="164"/>
      <c r="T88" s="164"/>
      <c r="U88" s="164"/>
      <c r="V88" s="164"/>
      <c r="W88" s="165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90"/>
      <c r="AN88" s="191"/>
      <c r="AO88" s="191"/>
      <c r="AP88" s="191"/>
      <c r="AQ88" s="192"/>
    </row>
    <row r="89" spans="2:43" ht="23.4" customHeight="1" x14ac:dyDescent="0.3">
      <c r="B89" s="247"/>
      <c r="C89" s="250"/>
      <c r="D89" s="184">
        <v>4</v>
      </c>
      <c r="E89" s="186" t="s">
        <v>53</v>
      </c>
      <c r="F89" s="188">
        <f>GenelBilgiler!T11</f>
        <v>6</v>
      </c>
      <c r="G89" s="181"/>
      <c r="H89" s="172" t="s">
        <v>197</v>
      </c>
      <c r="I89" s="173"/>
      <c r="J89" s="173"/>
      <c r="K89" s="173"/>
      <c r="L89" s="173"/>
      <c r="M89" s="173"/>
      <c r="N89" s="173"/>
      <c r="O89" s="173"/>
      <c r="P89" s="174"/>
      <c r="Q89" s="163"/>
      <c r="R89" s="164"/>
      <c r="S89" s="164"/>
      <c r="T89" s="164"/>
      <c r="U89" s="164"/>
      <c r="V89" s="164"/>
      <c r="W89" s="165"/>
      <c r="X89" s="222"/>
      <c r="Y89" s="220"/>
      <c r="Z89" s="220"/>
      <c r="AA89" s="220"/>
      <c r="AB89" s="220"/>
      <c r="AC89" s="220"/>
      <c r="AD89" s="221"/>
      <c r="AE89" s="308" t="s">
        <v>177</v>
      </c>
      <c r="AF89" s="220"/>
      <c r="AG89" s="220"/>
      <c r="AH89" s="220"/>
      <c r="AI89" s="220"/>
      <c r="AJ89" s="220"/>
      <c r="AK89" s="221"/>
      <c r="AL89" s="205" t="s">
        <v>270</v>
      </c>
      <c r="AM89" s="190"/>
      <c r="AN89" s="191"/>
      <c r="AO89" s="191"/>
      <c r="AP89" s="191"/>
      <c r="AQ89" s="192"/>
    </row>
    <row r="90" spans="2:43" ht="37.799999999999997" customHeight="1" thickBot="1" x14ac:dyDescent="0.35">
      <c r="B90" s="248"/>
      <c r="C90" s="251"/>
      <c r="D90" s="185"/>
      <c r="E90" s="187"/>
      <c r="F90" s="189"/>
      <c r="G90" s="179"/>
      <c r="H90" s="208"/>
      <c r="I90" s="209"/>
      <c r="J90" s="209"/>
      <c r="K90" s="209"/>
      <c r="L90" s="209"/>
      <c r="M90" s="209"/>
      <c r="N90" s="209"/>
      <c r="O90" s="209"/>
      <c r="P90" s="210"/>
      <c r="Q90" s="166"/>
      <c r="R90" s="167"/>
      <c r="S90" s="167"/>
      <c r="T90" s="167"/>
      <c r="U90" s="167"/>
      <c r="V90" s="167"/>
      <c r="W90" s="168"/>
      <c r="X90" s="252"/>
      <c r="Y90" s="253"/>
      <c r="Z90" s="253"/>
      <c r="AA90" s="253"/>
      <c r="AB90" s="253"/>
      <c r="AC90" s="253"/>
      <c r="AD90" s="254"/>
      <c r="AE90" s="252"/>
      <c r="AF90" s="253"/>
      <c r="AG90" s="253"/>
      <c r="AH90" s="253"/>
      <c r="AI90" s="253"/>
      <c r="AJ90" s="253"/>
      <c r="AK90" s="254"/>
      <c r="AL90" s="207"/>
      <c r="AM90" s="193"/>
      <c r="AN90" s="194"/>
      <c r="AO90" s="194"/>
      <c r="AP90" s="194"/>
      <c r="AQ90" s="195"/>
    </row>
    <row r="92" spans="2:43" ht="3" customHeight="1" thickBot="1" x14ac:dyDescent="0.35"/>
    <row r="93" spans="2:43" ht="23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f>GenelBilgiler!T11</f>
        <v>6</v>
      </c>
      <c r="G93" s="180" t="s">
        <v>26</v>
      </c>
      <c r="H93" s="227" t="s">
        <v>123</v>
      </c>
      <c r="I93" s="228"/>
      <c r="J93" s="228"/>
      <c r="K93" s="228"/>
      <c r="L93" s="228"/>
      <c r="M93" s="228"/>
      <c r="N93" s="228"/>
      <c r="O93" s="228"/>
      <c r="P93" s="229"/>
      <c r="Q93" s="160" t="s">
        <v>65</v>
      </c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27.6" customHeight="1" x14ac:dyDescent="0.3">
      <c r="B94" s="247"/>
      <c r="C94" s="250"/>
      <c r="D94" s="184"/>
      <c r="E94" s="186"/>
      <c r="F94" s="188"/>
      <c r="G94" s="181"/>
      <c r="H94" s="217"/>
      <c r="I94" s="218"/>
      <c r="J94" s="218"/>
      <c r="K94" s="218"/>
      <c r="L94" s="218"/>
      <c r="M94" s="218"/>
      <c r="N94" s="218"/>
      <c r="O94" s="218"/>
      <c r="P94" s="219"/>
      <c r="Q94" s="163"/>
      <c r="R94" s="164"/>
      <c r="S94" s="164"/>
      <c r="T94" s="164"/>
      <c r="U94" s="164"/>
      <c r="V94" s="164"/>
      <c r="W94" s="165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24" customHeight="1" x14ac:dyDescent="0.3">
      <c r="B95" s="247"/>
      <c r="C95" s="250"/>
      <c r="D95" s="184">
        <v>2</v>
      </c>
      <c r="E95" s="186" t="s">
        <v>409</v>
      </c>
      <c r="F95" s="188">
        <f>GenelBilgiler!T11</f>
        <v>6</v>
      </c>
      <c r="G95" s="181"/>
      <c r="H95" s="172" t="s">
        <v>484</v>
      </c>
      <c r="I95" s="173"/>
      <c r="J95" s="173"/>
      <c r="K95" s="173"/>
      <c r="L95" s="173"/>
      <c r="M95" s="173"/>
      <c r="N95" s="173"/>
      <c r="O95" s="173"/>
      <c r="P95" s="174"/>
      <c r="Q95" s="163"/>
      <c r="R95" s="164"/>
      <c r="S95" s="164"/>
      <c r="T95" s="164"/>
      <c r="U95" s="164"/>
      <c r="V95" s="164"/>
      <c r="W95" s="165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23.4" customHeight="1" x14ac:dyDescent="0.3">
      <c r="B96" s="247"/>
      <c r="C96" s="250"/>
      <c r="D96" s="184"/>
      <c r="E96" s="186"/>
      <c r="F96" s="188"/>
      <c r="G96" s="181"/>
      <c r="H96" s="217"/>
      <c r="I96" s="218"/>
      <c r="J96" s="218"/>
      <c r="K96" s="218"/>
      <c r="L96" s="218"/>
      <c r="M96" s="218"/>
      <c r="N96" s="218"/>
      <c r="O96" s="218"/>
      <c r="P96" s="219"/>
      <c r="Q96" s="163"/>
      <c r="R96" s="164"/>
      <c r="S96" s="164"/>
      <c r="T96" s="164"/>
      <c r="U96" s="164"/>
      <c r="V96" s="164"/>
      <c r="W96" s="165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14.4" customHeight="1" x14ac:dyDescent="0.3">
      <c r="B97" s="247"/>
      <c r="C97" s="250"/>
      <c r="D97" s="184">
        <v>3</v>
      </c>
      <c r="E97" s="186" t="s">
        <v>423</v>
      </c>
      <c r="F97" s="188">
        <f>GenelBilgiler!T11</f>
        <v>6</v>
      </c>
      <c r="G97" s="181"/>
      <c r="H97" s="172" t="s">
        <v>484</v>
      </c>
      <c r="I97" s="173"/>
      <c r="J97" s="173"/>
      <c r="K97" s="173"/>
      <c r="L97" s="173"/>
      <c r="M97" s="173"/>
      <c r="N97" s="173"/>
      <c r="O97" s="173"/>
      <c r="P97" s="174"/>
      <c r="Q97" s="163"/>
      <c r="R97" s="164"/>
      <c r="S97" s="164"/>
      <c r="T97" s="164"/>
      <c r="U97" s="164"/>
      <c r="V97" s="164"/>
      <c r="W97" s="165"/>
      <c r="X97" s="222"/>
      <c r="Y97" s="220"/>
      <c r="Z97" s="220"/>
      <c r="AA97" s="220"/>
      <c r="AB97" s="220"/>
      <c r="AC97" s="220"/>
      <c r="AD97" s="221"/>
      <c r="AE97" s="222"/>
      <c r="AF97" s="220"/>
      <c r="AG97" s="220"/>
      <c r="AH97" s="220"/>
      <c r="AI97" s="220"/>
      <c r="AJ97" s="220"/>
      <c r="AK97" s="221"/>
      <c r="AL97" s="205" t="s">
        <v>262</v>
      </c>
      <c r="AM97" s="190" t="s">
        <v>451</v>
      </c>
      <c r="AN97" s="191"/>
      <c r="AO97" s="191"/>
      <c r="AP97" s="191"/>
      <c r="AQ97" s="192"/>
    </row>
    <row r="98" spans="2:43" ht="28.8" customHeight="1" thickBot="1" x14ac:dyDescent="0.35">
      <c r="B98" s="248"/>
      <c r="C98" s="251"/>
      <c r="D98" s="185"/>
      <c r="E98" s="187"/>
      <c r="F98" s="189"/>
      <c r="G98" s="179"/>
      <c r="H98" s="208"/>
      <c r="I98" s="209"/>
      <c r="J98" s="209"/>
      <c r="K98" s="209"/>
      <c r="L98" s="209"/>
      <c r="M98" s="209"/>
      <c r="N98" s="209"/>
      <c r="O98" s="209"/>
      <c r="P98" s="210"/>
      <c r="Q98" s="166"/>
      <c r="R98" s="167"/>
      <c r="S98" s="167"/>
      <c r="T98" s="167"/>
      <c r="U98" s="167"/>
      <c r="V98" s="167"/>
      <c r="W98" s="168"/>
      <c r="X98" s="252"/>
      <c r="Y98" s="253"/>
      <c r="Z98" s="253"/>
      <c r="AA98" s="253"/>
      <c r="AB98" s="253"/>
      <c r="AC98" s="253"/>
      <c r="AD98" s="254"/>
      <c r="AE98" s="252"/>
      <c r="AF98" s="253"/>
      <c r="AG98" s="253"/>
      <c r="AH98" s="253"/>
      <c r="AI98" s="253"/>
      <c r="AJ98" s="253"/>
      <c r="AK98" s="254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473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374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M5:AQ7"/>
    <mergeCell ref="B7:C7"/>
    <mergeCell ref="D7:E7"/>
    <mergeCell ref="B9:B16"/>
    <mergeCell ref="C9:C16"/>
    <mergeCell ref="D9:D10"/>
    <mergeCell ref="E9:E10"/>
    <mergeCell ref="F9:F10"/>
    <mergeCell ref="G9:G16"/>
    <mergeCell ref="H9:P10"/>
    <mergeCell ref="AM12:AQ12"/>
    <mergeCell ref="D13:D14"/>
    <mergeCell ref="E13:E14"/>
    <mergeCell ref="F13:F14"/>
    <mergeCell ref="H13:P14"/>
    <mergeCell ref="AL13:AL14"/>
    <mergeCell ref="Q9:W16"/>
    <mergeCell ref="X9:AD16"/>
    <mergeCell ref="AE9:AK14"/>
    <mergeCell ref="AL9:AL10"/>
    <mergeCell ref="AM9:AQ11"/>
    <mergeCell ref="D11:D12"/>
    <mergeCell ref="E11:E12"/>
    <mergeCell ref="F11:F12"/>
    <mergeCell ref="H11:P12"/>
    <mergeCell ref="AL11:AL12"/>
    <mergeCell ref="AM15:AQ16"/>
    <mergeCell ref="B18:B25"/>
    <mergeCell ref="C18:C25"/>
    <mergeCell ref="D18:D19"/>
    <mergeCell ref="E18:E19"/>
    <mergeCell ref="F18:F19"/>
    <mergeCell ref="G18:G23"/>
    <mergeCell ref="H18:P19"/>
    <mergeCell ref="Q18:W19"/>
    <mergeCell ref="X18:AD25"/>
    <mergeCell ref="D24:D25"/>
    <mergeCell ref="E24:E25"/>
    <mergeCell ref="F24:F25"/>
    <mergeCell ref="G24:G25"/>
    <mergeCell ref="H24:P25"/>
    <mergeCell ref="Q24:W25"/>
    <mergeCell ref="D15:D16"/>
    <mergeCell ref="E15:E16"/>
    <mergeCell ref="F15:F16"/>
    <mergeCell ref="H15:P16"/>
    <mergeCell ref="AE15:AK16"/>
    <mergeCell ref="AL15:AL16"/>
    <mergeCell ref="AE18:AK21"/>
    <mergeCell ref="AL18:AL19"/>
    <mergeCell ref="AM18:AQ19"/>
    <mergeCell ref="D20:D21"/>
    <mergeCell ref="E20:E21"/>
    <mergeCell ref="F20:F21"/>
    <mergeCell ref="H20:P21"/>
    <mergeCell ref="Q20:W23"/>
    <mergeCell ref="AL20:AL21"/>
    <mergeCell ref="AM20:AQ21"/>
    <mergeCell ref="AM22:AQ23"/>
    <mergeCell ref="AE24:AK25"/>
    <mergeCell ref="AL24:AL25"/>
    <mergeCell ref="AM24:AQ25"/>
    <mergeCell ref="D22:D23"/>
    <mergeCell ref="E22:E23"/>
    <mergeCell ref="F22:F23"/>
    <mergeCell ref="H22:P23"/>
    <mergeCell ref="AE22:AK23"/>
    <mergeCell ref="AL22:AL23"/>
    <mergeCell ref="H27:P28"/>
    <mergeCell ref="Q27:W30"/>
    <mergeCell ref="X27:AD30"/>
    <mergeCell ref="AE27:AK30"/>
    <mergeCell ref="AL27:AL28"/>
    <mergeCell ref="AM27:AQ28"/>
    <mergeCell ref="H29:P30"/>
    <mergeCell ref="AL29:AL30"/>
    <mergeCell ref="AM29:AQ30"/>
    <mergeCell ref="AM31:AQ32"/>
    <mergeCell ref="D33:D34"/>
    <mergeCell ref="E33:E34"/>
    <mergeCell ref="F33:F34"/>
    <mergeCell ref="G33:G34"/>
    <mergeCell ref="H33:P34"/>
    <mergeCell ref="Q33:W34"/>
    <mergeCell ref="X33:AD34"/>
    <mergeCell ref="AE33:AK34"/>
    <mergeCell ref="AL33:AL34"/>
    <mergeCell ref="D31:AL32"/>
    <mergeCell ref="AM33:AQ34"/>
    <mergeCell ref="B36:B45"/>
    <mergeCell ref="C36:C45"/>
    <mergeCell ref="D36:D37"/>
    <mergeCell ref="E36:E37"/>
    <mergeCell ref="F36:F37"/>
    <mergeCell ref="G36:G41"/>
    <mergeCell ref="H36:P37"/>
    <mergeCell ref="Q36:W41"/>
    <mergeCell ref="X36:AD45"/>
    <mergeCell ref="E40:E41"/>
    <mergeCell ref="F40:F41"/>
    <mergeCell ref="H40:P41"/>
    <mergeCell ref="F44:F45"/>
    <mergeCell ref="H44:P45"/>
    <mergeCell ref="B27:B34"/>
    <mergeCell ref="C27:C34"/>
    <mergeCell ref="D27:D28"/>
    <mergeCell ref="E27:E28"/>
    <mergeCell ref="F27:F28"/>
    <mergeCell ref="G27:G30"/>
    <mergeCell ref="D29:D30"/>
    <mergeCell ref="E29:E30"/>
    <mergeCell ref="F29:F30"/>
    <mergeCell ref="AL40:AL41"/>
    <mergeCell ref="AM40:AQ41"/>
    <mergeCell ref="D42:D43"/>
    <mergeCell ref="E42:E43"/>
    <mergeCell ref="F42:F43"/>
    <mergeCell ref="G42:G45"/>
    <mergeCell ref="H42:P43"/>
    <mergeCell ref="AE36:AK41"/>
    <mergeCell ref="AL36:AL37"/>
    <mergeCell ref="AM36:AQ37"/>
    <mergeCell ref="D38:D39"/>
    <mergeCell ref="E38:E39"/>
    <mergeCell ref="F38:F39"/>
    <mergeCell ref="H38:P39"/>
    <mergeCell ref="AL38:AL39"/>
    <mergeCell ref="AM38:AQ39"/>
    <mergeCell ref="D40:D41"/>
    <mergeCell ref="AM44:AQ45"/>
    <mergeCell ref="Q42:W45"/>
    <mergeCell ref="AE42:AK43"/>
    <mergeCell ref="AL42:AL43"/>
    <mergeCell ref="AM42:AQ43"/>
    <mergeCell ref="D44:D45"/>
    <mergeCell ref="E44:E45"/>
    <mergeCell ref="B47:B52"/>
    <mergeCell ref="C47:C52"/>
    <mergeCell ref="D47:D48"/>
    <mergeCell ref="E47:E48"/>
    <mergeCell ref="F47:F48"/>
    <mergeCell ref="G47:G52"/>
    <mergeCell ref="H47:P48"/>
    <mergeCell ref="Q47:W48"/>
    <mergeCell ref="X47:AD52"/>
    <mergeCell ref="AE44:AK45"/>
    <mergeCell ref="AL44:AL45"/>
    <mergeCell ref="D51:D52"/>
    <mergeCell ref="E51:E52"/>
    <mergeCell ref="F51:F52"/>
    <mergeCell ref="H51:P52"/>
    <mergeCell ref="AL51:AL52"/>
    <mergeCell ref="AM51:AQ52"/>
    <mergeCell ref="AE47:AK52"/>
    <mergeCell ref="AL47:AL48"/>
    <mergeCell ref="AM47:AQ48"/>
    <mergeCell ref="D49:D50"/>
    <mergeCell ref="E49:E50"/>
    <mergeCell ref="F49:F50"/>
    <mergeCell ref="H49:P50"/>
    <mergeCell ref="Q49:W52"/>
    <mergeCell ref="AL49:AL50"/>
    <mergeCell ref="AM49:AQ50"/>
    <mergeCell ref="B53:AQ53"/>
    <mergeCell ref="B55:B60"/>
    <mergeCell ref="C55:C60"/>
    <mergeCell ref="D55:D56"/>
    <mergeCell ref="E55:E56"/>
    <mergeCell ref="F55:F56"/>
    <mergeCell ref="G55:G60"/>
    <mergeCell ref="H55:P56"/>
    <mergeCell ref="Q55:W60"/>
    <mergeCell ref="X55:AD60"/>
    <mergeCell ref="AE55:AK58"/>
    <mergeCell ref="AL55:AL56"/>
    <mergeCell ref="AM55:AQ56"/>
    <mergeCell ref="D57:D58"/>
    <mergeCell ref="E57:E58"/>
    <mergeCell ref="F57:F58"/>
    <mergeCell ref="H57:P58"/>
    <mergeCell ref="AL57:AL58"/>
    <mergeCell ref="AM57:AQ58"/>
    <mergeCell ref="B62:B71"/>
    <mergeCell ref="C62:C71"/>
    <mergeCell ref="D62:D63"/>
    <mergeCell ref="E62:E63"/>
    <mergeCell ref="F62:F63"/>
    <mergeCell ref="G62:G69"/>
    <mergeCell ref="H62:P63"/>
    <mergeCell ref="Q62:W69"/>
    <mergeCell ref="X62:AD71"/>
    <mergeCell ref="D68:D69"/>
    <mergeCell ref="E68:E69"/>
    <mergeCell ref="F68:F69"/>
    <mergeCell ref="H68:P69"/>
    <mergeCell ref="AM59:AQ60"/>
    <mergeCell ref="D59:D60"/>
    <mergeCell ref="E59:E60"/>
    <mergeCell ref="F59:F60"/>
    <mergeCell ref="H59:P60"/>
    <mergeCell ref="AE59:AK60"/>
    <mergeCell ref="AL59:AL60"/>
    <mergeCell ref="E66:E67"/>
    <mergeCell ref="F66:F67"/>
    <mergeCell ref="H66:P67"/>
    <mergeCell ref="AL66:AL67"/>
    <mergeCell ref="AE68:AK69"/>
    <mergeCell ref="AL68:AL69"/>
    <mergeCell ref="AE62:AK67"/>
    <mergeCell ref="AL62:AL63"/>
    <mergeCell ref="AM68:AQ69"/>
    <mergeCell ref="D70:D71"/>
    <mergeCell ref="E70:E71"/>
    <mergeCell ref="F70:F71"/>
    <mergeCell ref="G70:G71"/>
    <mergeCell ref="H70:P71"/>
    <mergeCell ref="Q70:W71"/>
    <mergeCell ref="AE70:AK71"/>
    <mergeCell ref="AL70:AL71"/>
    <mergeCell ref="AM70:AQ71"/>
    <mergeCell ref="AM62:AQ63"/>
    <mergeCell ref="D64:D65"/>
    <mergeCell ref="E64:E65"/>
    <mergeCell ref="F64:F65"/>
    <mergeCell ref="H64:P65"/>
    <mergeCell ref="AL64:AL65"/>
    <mergeCell ref="AM64:AQ65"/>
    <mergeCell ref="D66:D67"/>
    <mergeCell ref="H74:P75"/>
    <mergeCell ref="Q74:W75"/>
    <mergeCell ref="X74:AD75"/>
    <mergeCell ref="AE74:AK75"/>
    <mergeCell ref="AL74:AL75"/>
    <mergeCell ref="AM74:AQ75"/>
    <mergeCell ref="B74:B81"/>
    <mergeCell ref="C74:C81"/>
    <mergeCell ref="D74:D75"/>
    <mergeCell ref="E74:E75"/>
    <mergeCell ref="F74:F75"/>
    <mergeCell ref="G74:G75"/>
    <mergeCell ref="D76:AL77"/>
    <mergeCell ref="AM76:AQ77"/>
    <mergeCell ref="D78:D79"/>
    <mergeCell ref="E78:E79"/>
    <mergeCell ref="F78:F79"/>
    <mergeCell ref="G78:G81"/>
    <mergeCell ref="H78:P79"/>
    <mergeCell ref="Q78:W79"/>
    <mergeCell ref="X78:AD81"/>
    <mergeCell ref="AE78:AK80"/>
    <mergeCell ref="AL78:AL79"/>
    <mergeCell ref="AM78:AQ79"/>
    <mergeCell ref="D80:D81"/>
    <mergeCell ref="E80:E81"/>
    <mergeCell ref="F80:F81"/>
    <mergeCell ref="H80:P81"/>
    <mergeCell ref="Q80:W81"/>
    <mergeCell ref="AL80:AL81"/>
    <mergeCell ref="AM80:AQ81"/>
    <mergeCell ref="AE81:AK81"/>
    <mergeCell ref="B83:B90"/>
    <mergeCell ref="C83:C90"/>
    <mergeCell ref="D83:D84"/>
    <mergeCell ref="E83:E84"/>
    <mergeCell ref="F83:F84"/>
    <mergeCell ref="G83:G90"/>
    <mergeCell ref="D85:D86"/>
    <mergeCell ref="E85:E86"/>
    <mergeCell ref="F85:F86"/>
    <mergeCell ref="D87:D88"/>
    <mergeCell ref="H83:P84"/>
    <mergeCell ref="Q83:W90"/>
    <mergeCell ref="X83:AD90"/>
    <mergeCell ref="AE83:AK88"/>
    <mergeCell ref="AL83:AL84"/>
    <mergeCell ref="AM83:AQ84"/>
    <mergeCell ref="H85:P86"/>
    <mergeCell ref="AL85:AL86"/>
    <mergeCell ref="AM85:AQ86"/>
    <mergeCell ref="AL89:AL90"/>
    <mergeCell ref="E87:E88"/>
    <mergeCell ref="F87:F88"/>
    <mergeCell ref="H87:P88"/>
    <mergeCell ref="AL87:AL88"/>
    <mergeCell ref="AM87:AQ90"/>
    <mergeCell ref="D89:D90"/>
    <mergeCell ref="E89:E90"/>
    <mergeCell ref="F89:F90"/>
    <mergeCell ref="H89:P90"/>
    <mergeCell ref="AE89:AK90"/>
    <mergeCell ref="B93:B98"/>
    <mergeCell ref="C93:C98"/>
    <mergeCell ref="D93:D94"/>
    <mergeCell ref="E93:E94"/>
    <mergeCell ref="F93:F94"/>
    <mergeCell ref="G93:G98"/>
    <mergeCell ref="D95:D96"/>
    <mergeCell ref="E95:E96"/>
    <mergeCell ref="F95:F96"/>
    <mergeCell ref="D97:D98"/>
    <mergeCell ref="E97:E98"/>
    <mergeCell ref="F97:F98"/>
    <mergeCell ref="H97:P98"/>
    <mergeCell ref="AE97:AK98"/>
    <mergeCell ref="AL97:AL98"/>
    <mergeCell ref="AM97:AQ98"/>
    <mergeCell ref="H93:P94"/>
    <mergeCell ref="Q93:W98"/>
    <mergeCell ref="X93:AD98"/>
    <mergeCell ref="AE93:AK96"/>
    <mergeCell ref="AL93:AL94"/>
    <mergeCell ref="AM93:AQ94"/>
    <mergeCell ref="H95:P96"/>
    <mergeCell ref="AL95:AL96"/>
    <mergeCell ref="AM95:AQ96"/>
    <mergeCell ref="C107:H107"/>
    <mergeCell ref="J107:O107"/>
    <mergeCell ref="Q107:Y107"/>
    <mergeCell ref="AA107:AI107"/>
    <mergeCell ref="AJ107:AQ107"/>
    <mergeCell ref="AJ108:AQ108"/>
    <mergeCell ref="B100:AQ102"/>
    <mergeCell ref="B103:AQ103"/>
    <mergeCell ref="C106:H106"/>
    <mergeCell ref="J106:O106"/>
    <mergeCell ref="Q106:Y106"/>
    <mergeCell ref="AA106:AI106"/>
    <mergeCell ref="AJ106:AQ106"/>
    <mergeCell ref="C111:H111"/>
    <mergeCell ref="J111:O111"/>
    <mergeCell ref="Q111:Y111"/>
    <mergeCell ref="AA111:AI111"/>
    <mergeCell ref="AJ111:AQ111"/>
    <mergeCell ref="AJ112:AQ112"/>
    <mergeCell ref="AJ109:AQ109"/>
    <mergeCell ref="C110:H110"/>
    <mergeCell ref="J110:O110"/>
    <mergeCell ref="Q110:Y110"/>
    <mergeCell ref="AA110:AI110"/>
    <mergeCell ref="AJ110:AQ110"/>
    <mergeCell ref="C115:H115"/>
    <mergeCell ref="J115:O115"/>
    <mergeCell ref="Q115:Y115"/>
    <mergeCell ref="AA115:AI115"/>
    <mergeCell ref="AJ115:AQ115"/>
    <mergeCell ref="AJ116:AQ116"/>
    <mergeCell ref="AJ113:AQ113"/>
    <mergeCell ref="C114:H114"/>
    <mergeCell ref="J114:O114"/>
    <mergeCell ref="Q114:Y114"/>
    <mergeCell ref="AA114:AI114"/>
    <mergeCell ref="AJ114:AQ114"/>
    <mergeCell ref="C119:H119"/>
    <mergeCell ref="J119:O119"/>
    <mergeCell ref="Q119:Y119"/>
    <mergeCell ref="AA119:AI119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</mergeCells>
  <pageMargins left="0.39370078740157483" right="0.39370078740157483" top="0.39370078740157483" bottom="0.39370078740157483" header="0" footer="0"/>
  <pageSetup paperSize="9" scale="86" orientation="landscape" horizontalDpi="300" verticalDpi="0" r:id="rId1"/>
  <rowBreaks count="4" manualBreakCount="4">
    <brk id="26" max="16383" man="1"/>
    <brk id="54" max="16383" man="1"/>
    <brk id="72" max="16383" man="1"/>
    <brk id="9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22"/>
  <sheetViews>
    <sheetView showGridLines="0" view="pageBreakPreview" zoomScaleNormal="100" zoomScaleSheetLayoutView="100" workbookViewId="0"/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</cols>
  <sheetData>
    <row r="1" spans="1:43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11. SINIFLAR MATEMATİK DERSİ ÜNİTELENDİRİLMİŞ YILLIK DERS PLANI"</f>
        <v>2021 – 2022 EĞİTİM ÖĞRETİM YILI
BOYABAT ANADOLU İMAM HATİP LİSESİ
11. SINIFLAR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4.4" customHeight="1" x14ac:dyDescent="0.3">
      <c r="B9" s="246" t="s">
        <v>6</v>
      </c>
      <c r="C9" s="249"/>
      <c r="D9" s="281">
        <v>1</v>
      </c>
      <c r="E9" s="281" t="s">
        <v>403</v>
      </c>
      <c r="F9" s="259">
        <f>GenelBilgiler!T14</f>
        <v>6</v>
      </c>
      <c r="G9" s="180" t="s">
        <v>20</v>
      </c>
      <c r="H9" s="227" t="s">
        <v>124</v>
      </c>
      <c r="I9" s="228"/>
      <c r="J9" s="228"/>
      <c r="K9" s="228"/>
      <c r="L9" s="228"/>
      <c r="M9" s="228"/>
      <c r="N9" s="228"/>
      <c r="O9" s="228"/>
      <c r="P9" s="229"/>
      <c r="Q9" s="160" t="s">
        <v>71</v>
      </c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510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14.4" customHeight="1" x14ac:dyDescent="0.3">
      <c r="B10" s="247"/>
      <c r="C10" s="250"/>
      <c r="D10" s="275"/>
      <c r="E10" s="275"/>
      <c r="F10" s="188"/>
      <c r="G10" s="181"/>
      <c r="H10" s="217"/>
      <c r="I10" s="218"/>
      <c r="J10" s="218"/>
      <c r="K10" s="218"/>
      <c r="L10" s="218"/>
      <c r="M10" s="218"/>
      <c r="N10" s="218"/>
      <c r="O10" s="218"/>
      <c r="P10" s="219"/>
      <c r="Q10" s="163"/>
      <c r="R10" s="164"/>
      <c r="S10" s="164"/>
      <c r="T10" s="164"/>
      <c r="U10" s="164"/>
      <c r="V10" s="164"/>
      <c r="W10" s="165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31.8" customHeight="1" x14ac:dyDescent="0.3">
      <c r="B11" s="247"/>
      <c r="C11" s="250"/>
      <c r="D11" s="269">
        <v>2</v>
      </c>
      <c r="E11" s="269" t="s">
        <v>404</v>
      </c>
      <c r="F11" s="102">
        <f>GenelBilgiler!T14-2</f>
        <v>4</v>
      </c>
      <c r="G11" s="181"/>
      <c r="H11" s="172" t="s">
        <v>125</v>
      </c>
      <c r="I11" s="173"/>
      <c r="J11" s="173"/>
      <c r="K11" s="173"/>
      <c r="L11" s="173"/>
      <c r="M11" s="173"/>
      <c r="N11" s="173"/>
      <c r="O11" s="173"/>
      <c r="P11" s="174"/>
      <c r="Q11" s="163"/>
      <c r="R11" s="164"/>
      <c r="S11" s="164"/>
      <c r="T11" s="164"/>
      <c r="U11" s="164"/>
      <c r="V11" s="164"/>
      <c r="W11" s="165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35.4" customHeight="1" x14ac:dyDescent="0.3">
      <c r="B12" s="247"/>
      <c r="C12" s="250"/>
      <c r="D12" s="275"/>
      <c r="E12" s="275"/>
      <c r="F12" s="103">
        <v>2</v>
      </c>
      <c r="G12" s="181"/>
      <c r="H12" s="217" t="s">
        <v>126</v>
      </c>
      <c r="I12" s="218"/>
      <c r="J12" s="218"/>
      <c r="K12" s="218"/>
      <c r="L12" s="218"/>
      <c r="M12" s="218"/>
      <c r="N12" s="218"/>
      <c r="O12" s="218"/>
      <c r="P12" s="219"/>
      <c r="Q12" s="196" t="s">
        <v>72</v>
      </c>
      <c r="R12" s="197"/>
      <c r="S12" s="197"/>
      <c r="T12" s="197"/>
      <c r="U12" s="197"/>
      <c r="V12" s="197"/>
      <c r="W12" s="198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51"/>
      <c r="AN12" s="152"/>
      <c r="AO12" s="152"/>
      <c r="AP12" s="152"/>
      <c r="AQ12" s="153"/>
    </row>
    <row r="13" spans="1:43" ht="33.6" customHeight="1" x14ac:dyDescent="0.3">
      <c r="B13" s="247"/>
      <c r="C13" s="250"/>
      <c r="D13" s="269">
        <v>3</v>
      </c>
      <c r="E13" s="269" t="s">
        <v>405</v>
      </c>
      <c r="F13" s="102">
        <f>GenelBilgiler!T14-2</f>
        <v>4</v>
      </c>
      <c r="G13" s="181"/>
      <c r="H13" s="172" t="s">
        <v>126</v>
      </c>
      <c r="I13" s="173"/>
      <c r="J13" s="173"/>
      <c r="K13" s="173"/>
      <c r="L13" s="173"/>
      <c r="M13" s="173"/>
      <c r="N13" s="173"/>
      <c r="O13" s="173"/>
      <c r="P13" s="174"/>
      <c r="Q13" s="163"/>
      <c r="R13" s="164"/>
      <c r="S13" s="164"/>
      <c r="T13" s="164"/>
      <c r="U13" s="164"/>
      <c r="V13" s="164"/>
      <c r="W13" s="165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07"/>
      <c r="AN13" s="108"/>
      <c r="AO13" s="108"/>
      <c r="AP13" s="108"/>
      <c r="AQ13" s="109"/>
    </row>
    <row r="14" spans="1:43" ht="23.4" customHeight="1" x14ac:dyDescent="0.3">
      <c r="B14" s="247"/>
      <c r="C14" s="250"/>
      <c r="D14" s="275"/>
      <c r="E14" s="275"/>
      <c r="F14" s="103">
        <v>2</v>
      </c>
      <c r="G14" s="181"/>
      <c r="H14" s="217" t="s">
        <v>127</v>
      </c>
      <c r="I14" s="218"/>
      <c r="J14" s="218"/>
      <c r="K14" s="218"/>
      <c r="L14" s="218"/>
      <c r="M14" s="218"/>
      <c r="N14" s="218"/>
      <c r="O14" s="218"/>
      <c r="P14" s="219"/>
      <c r="Q14" s="163"/>
      <c r="R14" s="164"/>
      <c r="S14" s="164"/>
      <c r="T14" s="164"/>
      <c r="U14" s="164"/>
      <c r="V14" s="164"/>
      <c r="W14" s="165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07"/>
      <c r="AN14" s="108"/>
      <c r="AO14" s="108"/>
      <c r="AP14" s="108"/>
      <c r="AQ14" s="109"/>
    </row>
    <row r="15" spans="1:43" ht="24" customHeight="1" x14ac:dyDescent="0.3">
      <c r="B15" s="247"/>
      <c r="C15" s="250"/>
      <c r="D15" s="184">
        <v>4</v>
      </c>
      <c r="E15" s="186" t="s">
        <v>406</v>
      </c>
      <c r="F15" s="188">
        <f>GenelBilgiler!T14</f>
        <v>6</v>
      </c>
      <c r="G15" s="181"/>
      <c r="H15" s="172" t="s">
        <v>127</v>
      </c>
      <c r="I15" s="173"/>
      <c r="J15" s="173"/>
      <c r="K15" s="173"/>
      <c r="L15" s="173"/>
      <c r="M15" s="173"/>
      <c r="N15" s="173"/>
      <c r="O15" s="173"/>
      <c r="P15" s="174"/>
      <c r="Q15" s="163"/>
      <c r="R15" s="164"/>
      <c r="S15" s="164"/>
      <c r="T15" s="164"/>
      <c r="U15" s="164"/>
      <c r="V15" s="164"/>
      <c r="W15" s="165"/>
      <c r="X15" s="222"/>
      <c r="Y15" s="220"/>
      <c r="Z15" s="220"/>
      <c r="AA15" s="220"/>
      <c r="AB15" s="220"/>
      <c r="AC15" s="220"/>
      <c r="AD15" s="221"/>
      <c r="AE15" s="308" t="s">
        <v>180</v>
      </c>
      <c r="AF15" s="220"/>
      <c r="AG15" s="220"/>
      <c r="AH15" s="220"/>
      <c r="AI15" s="220"/>
      <c r="AJ15" s="220"/>
      <c r="AK15" s="221"/>
      <c r="AL15" s="205" t="s">
        <v>240</v>
      </c>
      <c r="AM15" s="190" t="s">
        <v>162</v>
      </c>
      <c r="AN15" s="191"/>
      <c r="AO15" s="191"/>
      <c r="AP15" s="191"/>
      <c r="AQ15" s="192"/>
    </row>
    <row r="16" spans="1:43" ht="29.4" customHeight="1" thickBot="1" x14ac:dyDescent="0.35">
      <c r="B16" s="248"/>
      <c r="C16" s="251"/>
      <c r="D16" s="185"/>
      <c r="E16" s="187"/>
      <c r="F16" s="189"/>
      <c r="G16" s="179"/>
      <c r="H16" s="208"/>
      <c r="I16" s="209"/>
      <c r="J16" s="209"/>
      <c r="K16" s="209"/>
      <c r="L16" s="209"/>
      <c r="M16" s="209"/>
      <c r="N16" s="209"/>
      <c r="O16" s="209"/>
      <c r="P16" s="210"/>
      <c r="Q16" s="166"/>
      <c r="R16" s="167"/>
      <c r="S16" s="167"/>
      <c r="T16" s="167"/>
      <c r="U16" s="167"/>
      <c r="V16" s="167"/>
      <c r="W16" s="168"/>
      <c r="X16" s="252"/>
      <c r="Y16" s="253"/>
      <c r="Z16" s="253"/>
      <c r="AA16" s="253"/>
      <c r="AB16" s="253"/>
      <c r="AC16" s="253"/>
      <c r="AD16" s="254"/>
      <c r="AE16" s="252"/>
      <c r="AF16" s="253"/>
      <c r="AG16" s="253"/>
      <c r="AH16" s="253"/>
      <c r="AI16" s="253"/>
      <c r="AJ16" s="253"/>
      <c r="AK16" s="254"/>
      <c r="AL16" s="207"/>
      <c r="AM16" s="193"/>
      <c r="AN16" s="194"/>
      <c r="AO16" s="194"/>
      <c r="AP16" s="194"/>
      <c r="AQ16" s="195"/>
    </row>
    <row r="17" spans="1:43" ht="15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14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f>GenelBilgiler!T14</f>
        <v>6</v>
      </c>
      <c r="G18" s="180" t="s">
        <v>20</v>
      </c>
      <c r="H18" s="227" t="s">
        <v>128</v>
      </c>
      <c r="I18" s="228"/>
      <c r="J18" s="228"/>
      <c r="K18" s="228"/>
      <c r="L18" s="228"/>
      <c r="M18" s="228"/>
      <c r="N18" s="228"/>
      <c r="O18" s="228"/>
      <c r="P18" s="229"/>
      <c r="Q18" s="160" t="s">
        <v>520</v>
      </c>
      <c r="R18" s="161"/>
      <c r="S18" s="161"/>
      <c r="T18" s="161"/>
      <c r="U18" s="161"/>
      <c r="V18" s="161"/>
      <c r="W18" s="162"/>
      <c r="X18" s="223" t="s">
        <v>324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31.8" customHeight="1" x14ac:dyDescent="0.3">
      <c r="B19" s="247"/>
      <c r="C19" s="250"/>
      <c r="D19" s="184"/>
      <c r="E19" s="186"/>
      <c r="F19" s="188"/>
      <c r="G19" s="181"/>
      <c r="H19" s="217"/>
      <c r="I19" s="218"/>
      <c r="J19" s="218"/>
      <c r="K19" s="218"/>
      <c r="L19" s="218"/>
      <c r="M19" s="218"/>
      <c r="N19" s="218"/>
      <c r="O19" s="218"/>
      <c r="P19" s="219"/>
      <c r="Q19" s="163"/>
      <c r="R19" s="164"/>
      <c r="S19" s="164"/>
      <c r="T19" s="164"/>
      <c r="U19" s="164"/>
      <c r="V19" s="164"/>
      <c r="W19" s="165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28.2" customHeight="1" x14ac:dyDescent="0.3">
      <c r="B20" s="247"/>
      <c r="C20" s="250"/>
      <c r="D20" s="184">
        <v>2</v>
      </c>
      <c r="E20" s="186" t="s">
        <v>52</v>
      </c>
      <c r="F20" s="188">
        <f>GenelBilgiler!T14</f>
        <v>6</v>
      </c>
      <c r="G20" s="181"/>
      <c r="H20" s="172" t="s">
        <v>128</v>
      </c>
      <c r="I20" s="173"/>
      <c r="J20" s="173"/>
      <c r="K20" s="173"/>
      <c r="L20" s="173"/>
      <c r="M20" s="173"/>
      <c r="N20" s="173"/>
      <c r="O20" s="173"/>
      <c r="P20" s="174"/>
      <c r="Q20" s="163"/>
      <c r="R20" s="164"/>
      <c r="S20" s="164"/>
      <c r="T20" s="164"/>
      <c r="U20" s="164"/>
      <c r="V20" s="164"/>
      <c r="W20" s="165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14.4" customHeight="1" x14ac:dyDescent="0.3">
      <c r="B21" s="247"/>
      <c r="C21" s="250"/>
      <c r="D21" s="184"/>
      <c r="E21" s="186"/>
      <c r="F21" s="188"/>
      <c r="G21" s="181"/>
      <c r="H21" s="217"/>
      <c r="I21" s="218"/>
      <c r="J21" s="218"/>
      <c r="K21" s="218"/>
      <c r="L21" s="218"/>
      <c r="M21" s="218"/>
      <c r="N21" s="218"/>
      <c r="O21" s="218"/>
      <c r="P21" s="219"/>
      <c r="Q21" s="163"/>
      <c r="R21" s="164"/>
      <c r="S21" s="164"/>
      <c r="T21" s="164"/>
      <c r="U21" s="164"/>
      <c r="V21" s="164"/>
      <c r="W21" s="165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14.4" customHeight="1" x14ac:dyDescent="0.3">
      <c r="B22" s="247"/>
      <c r="C22" s="250"/>
      <c r="D22" s="184">
        <v>3</v>
      </c>
      <c r="E22" s="186" t="s">
        <v>31</v>
      </c>
      <c r="F22" s="188">
        <f>GenelBilgiler!T14</f>
        <v>6</v>
      </c>
      <c r="G22" s="181"/>
      <c r="H22" s="172" t="s">
        <v>508</v>
      </c>
      <c r="I22" s="173"/>
      <c r="J22" s="173"/>
      <c r="K22" s="173"/>
      <c r="L22" s="173"/>
      <c r="M22" s="173"/>
      <c r="N22" s="173"/>
      <c r="O22" s="173"/>
      <c r="P22" s="174"/>
      <c r="Q22" s="163"/>
      <c r="R22" s="164"/>
      <c r="S22" s="164"/>
      <c r="T22" s="164"/>
      <c r="U22" s="164"/>
      <c r="V22" s="164"/>
      <c r="W22" s="165"/>
      <c r="X22" s="222"/>
      <c r="Y22" s="220"/>
      <c r="Z22" s="220"/>
      <c r="AA22" s="220"/>
      <c r="AB22" s="220"/>
      <c r="AC22" s="220"/>
      <c r="AD22" s="221"/>
      <c r="AE22" s="222"/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30" customHeight="1" x14ac:dyDescent="0.3">
      <c r="B23" s="247"/>
      <c r="C23" s="250"/>
      <c r="D23" s="184"/>
      <c r="E23" s="186"/>
      <c r="F23" s="188"/>
      <c r="G23" s="181"/>
      <c r="H23" s="217"/>
      <c r="I23" s="218"/>
      <c r="J23" s="218"/>
      <c r="K23" s="218"/>
      <c r="L23" s="218"/>
      <c r="M23" s="218"/>
      <c r="N23" s="218"/>
      <c r="O23" s="218"/>
      <c r="P23" s="219"/>
      <c r="Q23" s="163"/>
      <c r="R23" s="164"/>
      <c r="S23" s="164"/>
      <c r="T23" s="164"/>
      <c r="U23" s="164"/>
      <c r="V23" s="164"/>
      <c r="W23" s="165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4.4" customHeight="1" x14ac:dyDescent="0.3">
      <c r="B24" s="247"/>
      <c r="C24" s="250"/>
      <c r="D24" s="184">
        <v>4</v>
      </c>
      <c r="E24" s="186" t="s">
        <v>407</v>
      </c>
      <c r="F24" s="188">
        <f>GenelBilgiler!T14</f>
        <v>6</v>
      </c>
      <c r="G24" s="181"/>
      <c r="H24" s="172" t="s">
        <v>508</v>
      </c>
      <c r="I24" s="173"/>
      <c r="J24" s="173"/>
      <c r="K24" s="173"/>
      <c r="L24" s="173"/>
      <c r="M24" s="173"/>
      <c r="N24" s="173"/>
      <c r="O24" s="173"/>
      <c r="P24" s="174"/>
      <c r="Q24" s="163"/>
      <c r="R24" s="164"/>
      <c r="S24" s="164"/>
      <c r="T24" s="164"/>
      <c r="U24" s="164"/>
      <c r="V24" s="164"/>
      <c r="W24" s="165"/>
      <c r="X24" s="222"/>
      <c r="Y24" s="220"/>
      <c r="Z24" s="220"/>
      <c r="AA24" s="220"/>
      <c r="AB24" s="220"/>
      <c r="AC24" s="220"/>
      <c r="AD24" s="221"/>
      <c r="AE24" s="222" t="s">
        <v>181</v>
      </c>
      <c r="AF24" s="220"/>
      <c r="AG24" s="220"/>
      <c r="AH24" s="220"/>
      <c r="AI24" s="220"/>
      <c r="AJ24" s="220"/>
      <c r="AK24" s="221"/>
      <c r="AL24" s="205" t="s">
        <v>246</v>
      </c>
      <c r="AM24" s="190" t="s">
        <v>56</v>
      </c>
      <c r="AN24" s="191"/>
      <c r="AO24" s="191"/>
      <c r="AP24" s="191"/>
      <c r="AQ24" s="192"/>
    </row>
    <row r="25" spans="1:43" ht="32.4" customHeight="1" thickBot="1" x14ac:dyDescent="0.35">
      <c r="B25" s="248"/>
      <c r="C25" s="251"/>
      <c r="D25" s="185"/>
      <c r="E25" s="187"/>
      <c r="F25" s="189"/>
      <c r="G25" s="179"/>
      <c r="H25" s="208"/>
      <c r="I25" s="209"/>
      <c r="J25" s="209"/>
      <c r="K25" s="209"/>
      <c r="L25" s="209"/>
      <c r="M25" s="209"/>
      <c r="N25" s="209"/>
      <c r="O25" s="209"/>
      <c r="P25" s="210"/>
      <c r="Q25" s="166"/>
      <c r="R25" s="167"/>
      <c r="S25" s="167"/>
      <c r="T25" s="167"/>
      <c r="U25" s="167"/>
      <c r="V25" s="167"/>
      <c r="W25" s="168"/>
      <c r="X25" s="252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4"/>
      <c r="AL25" s="207"/>
      <c r="AM25" s="193"/>
      <c r="AN25" s="194"/>
      <c r="AO25" s="194"/>
      <c r="AP25" s="194"/>
      <c r="AQ25" s="195"/>
    </row>
    <row r="26" spans="1:43" ht="15" thickBot="1" x14ac:dyDescent="0.35"/>
    <row r="27" spans="1:43" ht="24.6" customHeight="1" x14ac:dyDescent="0.3">
      <c r="B27" s="246" t="s">
        <v>9</v>
      </c>
      <c r="C27" s="249"/>
      <c r="D27" s="257">
        <v>1</v>
      </c>
      <c r="E27" s="258" t="s">
        <v>40</v>
      </c>
      <c r="F27" s="259">
        <f>GenelBilgiler!T14</f>
        <v>6</v>
      </c>
      <c r="G27" s="180" t="s">
        <v>20</v>
      </c>
      <c r="H27" s="227" t="s">
        <v>129</v>
      </c>
      <c r="I27" s="228"/>
      <c r="J27" s="228"/>
      <c r="K27" s="228"/>
      <c r="L27" s="228"/>
      <c r="M27" s="228"/>
      <c r="N27" s="228"/>
      <c r="O27" s="228"/>
      <c r="P27" s="229"/>
      <c r="Q27" s="160" t="s">
        <v>519</v>
      </c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16.2" customHeight="1" x14ac:dyDescent="0.3">
      <c r="B28" s="247"/>
      <c r="C28" s="250"/>
      <c r="D28" s="184"/>
      <c r="E28" s="186"/>
      <c r="F28" s="188"/>
      <c r="G28" s="181"/>
      <c r="H28" s="217"/>
      <c r="I28" s="218"/>
      <c r="J28" s="218"/>
      <c r="K28" s="218"/>
      <c r="L28" s="218"/>
      <c r="M28" s="218"/>
      <c r="N28" s="218"/>
      <c r="O28" s="218"/>
      <c r="P28" s="219"/>
      <c r="Q28" s="163"/>
      <c r="R28" s="164"/>
      <c r="S28" s="164"/>
      <c r="T28" s="164"/>
      <c r="U28" s="164"/>
      <c r="V28" s="164"/>
      <c r="W28" s="165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4.4" customHeight="1" x14ac:dyDescent="0.3">
      <c r="B29" s="247"/>
      <c r="C29" s="250"/>
      <c r="D29" s="184">
        <v>2</v>
      </c>
      <c r="E29" s="186" t="s">
        <v>13</v>
      </c>
      <c r="F29" s="188">
        <f>GenelBilgiler!T14</f>
        <v>6</v>
      </c>
      <c r="G29" s="181"/>
      <c r="H29" s="172" t="s">
        <v>507</v>
      </c>
      <c r="I29" s="173"/>
      <c r="J29" s="173"/>
      <c r="K29" s="173"/>
      <c r="L29" s="173"/>
      <c r="M29" s="173"/>
      <c r="N29" s="173"/>
      <c r="O29" s="173"/>
      <c r="P29" s="174"/>
      <c r="Q29" s="163"/>
      <c r="R29" s="164"/>
      <c r="S29" s="164"/>
      <c r="T29" s="164"/>
      <c r="U29" s="164"/>
      <c r="V29" s="164"/>
      <c r="W29" s="165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51"/>
      <c r="AN29" s="149"/>
      <c r="AO29" s="149"/>
      <c r="AP29" s="149"/>
      <c r="AQ29" s="150"/>
    </row>
    <row r="30" spans="1:43" ht="22.2" customHeight="1" x14ac:dyDescent="0.3">
      <c r="B30" s="247"/>
      <c r="C30" s="250"/>
      <c r="D30" s="268"/>
      <c r="E30" s="269"/>
      <c r="F30" s="270"/>
      <c r="G30" s="206"/>
      <c r="H30" s="217"/>
      <c r="I30" s="218"/>
      <c r="J30" s="218"/>
      <c r="K30" s="218"/>
      <c r="L30" s="218"/>
      <c r="M30" s="218"/>
      <c r="N30" s="218"/>
      <c r="O30" s="218"/>
      <c r="P30" s="219"/>
      <c r="Q30" s="169"/>
      <c r="R30" s="170"/>
      <c r="S30" s="170"/>
      <c r="T30" s="170"/>
      <c r="U30" s="170"/>
      <c r="V30" s="170"/>
      <c r="W30" s="171"/>
      <c r="X30" s="271"/>
      <c r="Y30" s="272"/>
      <c r="Z30" s="272"/>
      <c r="AA30" s="272"/>
      <c r="AB30" s="272"/>
      <c r="AC30" s="272"/>
      <c r="AD30" s="273"/>
      <c r="AE30" s="271"/>
      <c r="AF30" s="272"/>
      <c r="AG30" s="272"/>
      <c r="AH30" s="272"/>
      <c r="AI30" s="272"/>
      <c r="AJ30" s="272"/>
      <c r="AK30" s="273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321"/>
      <c r="AM31" s="158"/>
      <c r="AN31" s="158"/>
      <c r="AO31" s="158"/>
      <c r="AP31" s="158"/>
      <c r="AQ31" s="159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322"/>
      <c r="AM32" s="158"/>
      <c r="AN32" s="158"/>
      <c r="AO32" s="158"/>
      <c r="AP32" s="158"/>
      <c r="AQ32" s="159"/>
    </row>
    <row r="33" spans="2:43" ht="30" customHeight="1" x14ac:dyDescent="0.3">
      <c r="B33" s="247"/>
      <c r="C33" s="250"/>
      <c r="D33" s="274">
        <v>4</v>
      </c>
      <c r="E33" s="275" t="s">
        <v>319</v>
      </c>
      <c r="F33" s="276">
        <f>GenelBilgiler!T14</f>
        <v>6</v>
      </c>
      <c r="G33" s="178" t="s">
        <v>66</v>
      </c>
      <c r="H33" s="172" t="s">
        <v>506</v>
      </c>
      <c r="I33" s="173"/>
      <c r="J33" s="173"/>
      <c r="K33" s="173"/>
      <c r="L33" s="173"/>
      <c r="M33" s="173"/>
      <c r="N33" s="173"/>
      <c r="O33" s="173"/>
      <c r="P33" s="174"/>
      <c r="Q33" s="326" t="s">
        <v>509</v>
      </c>
      <c r="R33" s="199"/>
      <c r="S33" s="199"/>
      <c r="T33" s="199"/>
      <c r="U33" s="199"/>
      <c r="V33" s="199"/>
      <c r="W33" s="200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 t="s">
        <v>449</v>
      </c>
      <c r="AN33" s="191"/>
      <c r="AO33" s="191"/>
      <c r="AP33" s="191"/>
      <c r="AQ33" s="192"/>
    </row>
    <row r="34" spans="2:43" ht="57.6" customHeight="1" thickBot="1" x14ac:dyDescent="0.35">
      <c r="B34" s="248"/>
      <c r="C34" s="251"/>
      <c r="D34" s="185"/>
      <c r="E34" s="187"/>
      <c r="F34" s="189"/>
      <c r="G34" s="179"/>
      <c r="H34" s="208"/>
      <c r="I34" s="209"/>
      <c r="J34" s="209"/>
      <c r="K34" s="209"/>
      <c r="L34" s="209"/>
      <c r="M34" s="209"/>
      <c r="N34" s="209"/>
      <c r="O34" s="209"/>
      <c r="P34" s="210"/>
      <c r="Q34" s="201"/>
      <c r="R34" s="202"/>
      <c r="S34" s="202"/>
      <c r="T34" s="202"/>
      <c r="U34" s="202"/>
      <c r="V34" s="202"/>
      <c r="W34" s="203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15" thickBot="1" x14ac:dyDescent="0.35"/>
    <row r="36" spans="2:43" ht="19.8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f>GenelBilgiler!T14</f>
        <v>6</v>
      </c>
      <c r="G36" s="180" t="s">
        <v>66</v>
      </c>
      <c r="H36" s="227" t="s">
        <v>505</v>
      </c>
      <c r="I36" s="228"/>
      <c r="J36" s="228"/>
      <c r="K36" s="228"/>
      <c r="L36" s="228"/>
      <c r="M36" s="228"/>
      <c r="N36" s="228"/>
      <c r="O36" s="228"/>
      <c r="P36" s="229"/>
      <c r="Q36" s="160" t="s">
        <v>330</v>
      </c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14.4" customHeight="1" x14ac:dyDescent="0.3">
      <c r="B37" s="247"/>
      <c r="C37" s="250"/>
      <c r="D37" s="184"/>
      <c r="E37" s="186"/>
      <c r="F37" s="188"/>
      <c r="G37" s="181"/>
      <c r="H37" s="217"/>
      <c r="I37" s="218"/>
      <c r="J37" s="218"/>
      <c r="K37" s="218"/>
      <c r="L37" s="218"/>
      <c r="M37" s="218"/>
      <c r="N37" s="218"/>
      <c r="O37" s="218"/>
      <c r="P37" s="219"/>
      <c r="Q37" s="163"/>
      <c r="R37" s="164"/>
      <c r="S37" s="164"/>
      <c r="T37" s="164"/>
      <c r="U37" s="164"/>
      <c r="V37" s="164"/>
      <c r="W37" s="165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14.4" customHeight="1" x14ac:dyDescent="0.3">
      <c r="B38" s="247"/>
      <c r="C38" s="250"/>
      <c r="D38" s="184">
        <v>2</v>
      </c>
      <c r="E38" s="186" t="s">
        <v>409</v>
      </c>
      <c r="F38" s="188">
        <f>GenelBilgiler!T14</f>
        <v>6</v>
      </c>
      <c r="G38" s="181"/>
      <c r="H38" s="172" t="s">
        <v>130</v>
      </c>
      <c r="I38" s="173"/>
      <c r="J38" s="173"/>
      <c r="K38" s="173"/>
      <c r="L38" s="173"/>
      <c r="M38" s="173"/>
      <c r="N38" s="173"/>
      <c r="O38" s="173"/>
      <c r="P38" s="174"/>
      <c r="Q38" s="163"/>
      <c r="R38" s="164"/>
      <c r="S38" s="164"/>
      <c r="T38" s="164"/>
      <c r="U38" s="164"/>
      <c r="V38" s="164"/>
      <c r="W38" s="165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20.399999999999999" customHeight="1" x14ac:dyDescent="0.3">
      <c r="B39" s="247"/>
      <c r="C39" s="250"/>
      <c r="D39" s="184"/>
      <c r="E39" s="186"/>
      <c r="F39" s="188"/>
      <c r="G39" s="181"/>
      <c r="H39" s="217"/>
      <c r="I39" s="218"/>
      <c r="J39" s="218"/>
      <c r="K39" s="218"/>
      <c r="L39" s="218"/>
      <c r="M39" s="218"/>
      <c r="N39" s="218"/>
      <c r="O39" s="218"/>
      <c r="P39" s="219"/>
      <c r="Q39" s="163"/>
      <c r="R39" s="164"/>
      <c r="S39" s="164"/>
      <c r="T39" s="164"/>
      <c r="U39" s="164"/>
      <c r="V39" s="164"/>
      <c r="W39" s="165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f>GenelBilgiler!T14</f>
        <v>6</v>
      </c>
      <c r="G40" s="181"/>
      <c r="H40" s="172" t="s">
        <v>131</v>
      </c>
      <c r="I40" s="173"/>
      <c r="J40" s="173"/>
      <c r="K40" s="173"/>
      <c r="L40" s="173"/>
      <c r="M40" s="173"/>
      <c r="N40" s="173"/>
      <c r="O40" s="173"/>
      <c r="P40" s="174"/>
      <c r="Q40" s="163"/>
      <c r="R40" s="164"/>
      <c r="S40" s="164"/>
      <c r="T40" s="164"/>
      <c r="U40" s="164"/>
      <c r="V40" s="164"/>
      <c r="W40" s="165"/>
      <c r="X40" s="222"/>
      <c r="Y40" s="220"/>
      <c r="Z40" s="220"/>
      <c r="AA40" s="220"/>
      <c r="AB40" s="220"/>
      <c r="AC40" s="220"/>
      <c r="AD40" s="221"/>
      <c r="AE40" s="222"/>
      <c r="AF40" s="220"/>
      <c r="AG40" s="220"/>
      <c r="AH40" s="220"/>
      <c r="AI40" s="220"/>
      <c r="AJ40" s="220"/>
      <c r="AK40" s="221"/>
      <c r="AL40" s="260" t="s">
        <v>249</v>
      </c>
      <c r="AM40" s="148"/>
      <c r="AN40" s="149"/>
      <c r="AO40" s="149"/>
      <c r="AP40" s="149"/>
      <c r="AQ40" s="150"/>
    </row>
    <row r="41" spans="2:43" ht="19.8" customHeight="1" x14ac:dyDescent="0.3">
      <c r="B41" s="247"/>
      <c r="C41" s="250"/>
      <c r="D41" s="184"/>
      <c r="E41" s="186"/>
      <c r="F41" s="188"/>
      <c r="G41" s="206"/>
      <c r="H41" s="217"/>
      <c r="I41" s="218"/>
      <c r="J41" s="218"/>
      <c r="K41" s="218"/>
      <c r="L41" s="218"/>
      <c r="M41" s="218"/>
      <c r="N41" s="218"/>
      <c r="O41" s="218"/>
      <c r="P41" s="219"/>
      <c r="Q41" s="169"/>
      <c r="R41" s="170"/>
      <c r="S41" s="170"/>
      <c r="T41" s="170"/>
      <c r="U41" s="170"/>
      <c r="V41" s="170"/>
      <c r="W41" s="171"/>
      <c r="X41" s="222"/>
      <c r="Y41" s="220"/>
      <c r="Z41" s="220"/>
      <c r="AA41" s="220"/>
      <c r="AB41" s="220"/>
      <c r="AC41" s="220"/>
      <c r="AD41" s="221"/>
      <c r="AE41" s="222"/>
      <c r="AF41" s="220"/>
      <c r="AG41" s="220"/>
      <c r="AH41" s="220"/>
      <c r="AI41" s="220"/>
      <c r="AJ41" s="220"/>
      <c r="AK41" s="221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f>GenelBilgiler!T14</f>
        <v>6</v>
      </c>
      <c r="G42" s="178" t="s">
        <v>67</v>
      </c>
      <c r="H42" s="172" t="s">
        <v>399</v>
      </c>
      <c r="I42" s="173"/>
      <c r="J42" s="173"/>
      <c r="K42" s="173"/>
      <c r="L42" s="173"/>
      <c r="M42" s="173"/>
      <c r="N42" s="173"/>
      <c r="O42" s="173"/>
      <c r="P42" s="174"/>
      <c r="Q42" s="196" t="s">
        <v>73</v>
      </c>
      <c r="R42" s="197"/>
      <c r="S42" s="197"/>
      <c r="T42" s="197"/>
      <c r="U42" s="197"/>
      <c r="V42" s="197"/>
      <c r="W42" s="198"/>
      <c r="X42" s="222"/>
      <c r="Y42" s="220"/>
      <c r="Z42" s="220"/>
      <c r="AA42" s="220"/>
      <c r="AB42" s="220"/>
      <c r="AC42" s="220"/>
      <c r="AD42" s="221"/>
      <c r="AE42" s="308" t="s">
        <v>179</v>
      </c>
      <c r="AF42" s="316"/>
      <c r="AG42" s="316"/>
      <c r="AH42" s="316"/>
      <c r="AI42" s="316"/>
      <c r="AJ42" s="316"/>
      <c r="AK42" s="317"/>
      <c r="AL42" s="205" t="s">
        <v>250</v>
      </c>
      <c r="AM42" s="148"/>
      <c r="AN42" s="149"/>
      <c r="AO42" s="149"/>
      <c r="AP42" s="149"/>
      <c r="AQ42" s="150"/>
    </row>
    <row r="43" spans="2:43" ht="33.6" customHeight="1" x14ac:dyDescent="0.3">
      <c r="B43" s="247"/>
      <c r="C43" s="250"/>
      <c r="D43" s="184"/>
      <c r="E43" s="186"/>
      <c r="F43" s="188"/>
      <c r="G43" s="181"/>
      <c r="H43" s="217"/>
      <c r="I43" s="218"/>
      <c r="J43" s="218"/>
      <c r="K43" s="218"/>
      <c r="L43" s="218"/>
      <c r="M43" s="218"/>
      <c r="N43" s="218"/>
      <c r="O43" s="218"/>
      <c r="P43" s="219"/>
      <c r="Q43" s="163"/>
      <c r="R43" s="164"/>
      <c r="S43" s="164"/>
      <c r="T43" s="164"/>
      <c r="U43" s="164"/>
      <c r="V43" s="164"/>
      <c r="W43" s="165"/>
      <c r="X43" s="222"/>
      <c r="Y43" s="220"/>
      <c r="Z43" s="220"/>
      <c r="AA43" s="220"/>
      <c r="AB43" s="220"/>
      <c r="AC43" s="220"/>
      <c r="AD43" s="221"/>
      <c r="AE43" s="308"/>
      <c r="AF43" s="316"/>
      <c r="AG43" s="316"/>
      <c r="AH43" s="316"/>
      <c r="AI43" s="316"/>
      <c r="AJ43" s="316"/>
      <c r="AK43" s="317"/>
      <c r="AL43" s="205"/>
      <c r="AM43" s="148"/>
      <c r="AN43" s="149"/>
      <c r="AO43" s="149"/>
      <c r="AP43" s="149"/>
      <c r="AQ43" s="150"/>
    </row>
    <row r="44" spans="2:43" ht="14.4" customHeight="1" x14ac:dyDescent="0.3">
      <c r="B44" s="247"/>
      <c r="C44" s="250"/>
      <c r="D44" s="184">
        <v>5</v>
      </c>
      <c r="E44" s="186" t="s">
        <v>412</v>
      </c>
      <c r="F44" s="188">
        <f>GenelBilgiler!T14</f>
        <v>6</v>
      </c>
      <c r="G44" s="181"/>
      <c r="H44" s="172" t="s">
        <v>132</v>
      </c>
      <c r="I44" s="173"/>
      <c r="J44" s="173"/>
      <c r="K44" s="173"/>
      <c r="L44" s="173"/>
      <c r="M44" s="173"/>
      <c r="N44" s="173"/>
      <c r="O44" s="173"/>
      <c r="P44" s="174"/>
      <c r="Q44" s="163"/>
      <c r="R44" s="164"/>
      <c r="S44" s="164"/>
      <c r="T44" s="164"/>
      <c r="U44" s="164"/>
      <c r="V44" s="164"/>
      <c r="W44" s="165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31.8" customHeight="1" thickBot="1" x14ac:dyDescent="0.35">
      <c r="B45" s="248"/>
      <c r="C45" s="251"/>
      <c r="D45" s="185"/>
      <c r="E45" s="187"/>
      <c r="F45" s="189"/>
      <c r="G45" s="179"/>
      <c r="H45" s="208"/>
      <c r="I45" s="209"/>
      <c r="J45" s="209"/>
      <c r="K45" s="209"/>
      <c r="L45" s="209"/>
      <c r="M45" s="209"/>
      <c r="N45" s="209"/>
      <c r="O45" s="209"/>
      <c r="P45" s="210"/>
      <c r="Q45" s="166"/>
      <c r="R45" s="167"/>
      <c r="S45" s="167"/>
      <c r="T45" s="167"/>
      <c r="U45" s="167"/>
      <c r="V45" s="167"/>
      <c r="W45" s="168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14.4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f>GenelBilgiler!T14</f>
        <v>6</v>
      </c>
      <c r="G47" s="180" t="s">
        <v>67</v>
      </c>
      <c r="H47" s="227" t="s">
        <v>504</v>
      </c>
      <c r="I47" s="228"/>
      <c r="J47" s="228"/>
      <c r="K47" s="228"/>
      <c r="L47" s="228"/>
      <c r="M47" s="228"/>
      <c r="N47" s="228"/>
      <c r="O47" s="228"/>
      <c r="P47" s="229"/>
      <c r="Q47" s="160" t="s">
        <v>74</v>
      </c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32.4" customHeight="1" x14ac:dyDescent="0.3">
      <c r="B48" s="247"/>
      <c r="C48" s="250"/>
      <c r="D48" s="184"/>
      <c r="E48" s="186"/>
      <c r="F48" s="188"/>
      <c r="G48" s="181"/>
      <c r="H48" s="217"/>
      <c r="I48" s="218"/>
      <c r="J48" s="218"/>
      <c r="K48" s="218"/>
      <c r="L48" s="218"/>
      <c r="M48" s="218"/>
      <c r="N48" s="218"/>
      <c r="O48" s="218"/>
      <c r="P48" s="219"/>
      <c r="Q48" s="163"/>
      <c r="R48" s="164"/>
      <c r="S48" s="164"/>
      <c r="T48" s="164"/>
      <c r="U48" s="164"/>
      <c r="V48" s="164"/>
      <c r="W48" s="165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21.6" customHeight="1" x14ac:dyDescent="0.3">
      <c r="B49" s="247"/>
      <c r="C49" s="250"/>
      <c r="D49" s="184">
        <v>2</v>
      </c>
      <c r="E49" s="186" t="s">
        <v>413</v>
      </c>
      <c r="F49" s="188">
        <f>GenelBilgiler!T14</f>
        <v>6</v>
      </c>
      <c r="G49" s="181"/>
      <c r="H49" s="172" t="s">
        <v>504</v>
      </c>
      <c r="I49" s="173"/>
      <c r="J49" s="173"/>
      <c r="K49" s="173"/>
      <c r="L49" s="173"/>
      <c r="M49" s="173"/>
      <c r="N49" s="173"/>
      <c r="O49" s="173"/>
      <c r="P49" s="174"/>
      <c r="Q49" s="163"/>
      <c r="R49" s="164"/>
      <c r="S49" s="164"/>
      <c r="T49" s="164"/>
      <c r="U49" s="164"/>
      <c r="V49" s="164"/>
      <c r="W49" s="165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24" customHeight="1" x14ac:dyDescent="0.3">
      <c r="B50" s="247"/>
      <c r="C50" s="250"/>
      <c r="D50" s="184"/>
      <c r="E50" s="186"/>
      <c r="F50" s="188"/>
      <c r="G50" s="181"/>
      <c r="H50" s="217"/>
      <c r="I50" s="218"/>
      <c r="J50" s="218"/>
      <c r="K50" s="218"/>
      <c r="L50" s="218"/>
      <c r="M50" s="218"/>
      <c r="N50" s="218"/>
      <c r="O50" s="218"/>
      <c r="P50" s="219"/>
      <c r="Q50" s="163"/>
      <c r="R50" s="164"/>
      <c r="S50" s="164"/>
      <c r="T50" s="164"/>
      <c r="U50" s="164"/>
      <c r="V50" s="164"/>
      <c r="W50" s="165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14.4" customHeight="1" x14ac:dyDescent="0.3">
      <c r="B51" s="247"/>
      <c r="C51" s="250"/>
      <c r="D51" s="184">
        <v>3</v>
      </c>
      <c r="E51" s="186" t="s">
        <v>42</v>
      </c>
      <c r="F51" s="188">
        <f>GenelBilgiler!T14</f>
        <v>6</v>
      </c>
      <c r="G51" s="181"/>
      <c r="H51" s="172" t="s">
        <v>503</v>
      </c>
      <c r="I51" s="173"/>
      <c r="J51" s="173"/>
      <c r="K51" s="173"/>
      <c r="L51" s="173"/>
      <c r="M51" s="173"/>
      <c r="N51" s="173"/>
      <c r="O51" s="173"/>
      <c r="P51" s="174"/>
      <c r="Q51" s="163"/>
      <c r="R51" s="164"/>
      <c r="S51" s="164"/>
      <c r="T51" s="164"/>
      <c r="U51" s="164"/>
      <c r="V51" s="164"/>
      <c r="W51" s="165"/>
      <c r="X51" s="222"/>
      <c r="Y51" s="220"/>
      <c r="Z51" s="220"/>
      <c r="AA51" s="220"/>
      <c r="AB51" s="220"/>
      <c r="AC51" s="220"/>
      <c r="AD51" s="221"/>
      <c r="AE51" s="308" t="s">
        <v>182</v>
      </c>
      <c r="AF51" s="220"/>
      <c r="AG51" s="220"/>
      <c r="AH51" s="220"/>
      <c r="AI51" s="220"/>
      <c r="AJ51" s="220"/>
      <c r="AK51" s="221"/>
      <c r="AL51" s="205" t="s">
        <v>254</v>
      </c>
      <c r="AM51" s="310" t="s">
        <v>496</v>
      </c>
      <c r="AN51" s="311"/>
      <c r="AO51" s="311"/>
      <c r="AP51" s="311"/>
      <c r="AQ51" s="312"/>
    </row>
    <row r="52" spans="2:43" ht="29.4" customHeight="1" thickBot="1" x14ac:dyDescent="0.35">
      <c r="B52" s="248"/>
      <c r="C52" s="251"/>
      <c r="D52" s="185"/>
      <c r="E52" s="187"/>
      <c r="F52" s="189"/>
      <c r="G52" s="179"/>
      <c r="H52" s="208"/>
      <c r="I52" s="209"/>
      <c r="J52" s="209"/>
      <c r="K52" s="209"/>
      <c r="L52" s="209"/>
      <c r="M52" s="209"/>
      <c r="N52" s="209"/>
      <c r="O52" s="209"/>
      <c r="P52" s="210"/>
      <c r="Q52" s="166"/>
      <c r="R52" s="167"/>
      <c r="S52" s="167"/>
      <c r="T52" s="167"/>
      <c r="U52" s="167"/>
      <c r="V52" s="167"/>
      <c r="W52" s="168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313"/>
      <c r="AN52" s="314"/>
      <c r="AO52" s="314"/>
      <c r="AP52" s="314"/>
      <c r="AQ52" s="315"/>
    </row>
    <row r="53" spans="2:43" ht="32.4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15" thickBot="1" x14ac:dyDescent="0.35"/>
    <row r="55" spans="2:43" ht="14.4" customHeight="1" x14ac:dyDescent="0.3">
      <c r="B55" s="246" t="s">
        <v>12</v>
      </c>
      <c r="C55" s="249"/>
      <c r="D55" s="257">
        <v>2</v>
      </c>
      <c r="E55" s="258" t="s">
        <v>415</v>
      </c>
      <c r="F55" s="259">
        <f>GenelBilgiler!T14</f>
        <v>6</v>
      </c>
      <c r="G55" s="180" t="s">
        <v>67</v>
      </c>
      <c r="H55" s="227" t="s">
        <v>133</v>
      </c>
      <c r="I55" s="228"/>
      <c r="J55" s="228"/>
      <c r="K55" s="228"/>
      <c r="L55" s="228"/>
      <c r="M55" s="228"/>
      <c r="N55" s="228"/>
      <c r="O55" s="228"/>
      <c r="P55" s="229"/>
      <c r="Q55" s="160" t="s">
        <v>75</v>
      </c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51.6" customHeight="1" x14ac:dyDescent="0.3">
      <c r="B56" s="247"/>
      <c r="C56" s="250"/>
      <c r="D56" s="184"/>
      <c r="E56" s="186"/>
      <c r="F56" s="188"/>
      <c r="G56" s="181"/>
      <c r="H56" s="217"/>
      <c r="I56" s="218"/>
      <c r="J56" s="218"/>
      <c r="K56" s="218"/>
      <c r="L56" s="218"/>
      <c r="M56" s="218"/>
      <c r="N56" s="218"/>
      <c r="O56" s="218"/>
      <c r="P56" s="219"/>
      <c r="Q56" s="163"/>
      <c r="R56" s="164"/>
      <c r="S56" s="164"/>
      <c r="T56" s="164"/>
      <c r="U56" s="164"/>
      <c r="V56" s="164"/>
      <c r="W56" s="165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14.4" customHeight="1" x14ac:dyDescent="0.3">
      <c r="B57" s="247"/>
      <c r="C57" s="250"/>
      <c r="D57" s="184">
        <v>3</v>
      </c>
      <c r="E57" s="186" t="s">
        <v>320</v>
      </c>
      <c r="F57" s="188">
        <f>GenelBilgiler!T14</f>
        <v>6</v>
      </c>
      <c r="G57" s="181"/>
      <c r="H57" s="172" t="s">
        <v>133</v>
      </c>
      <c r="I57" s="173"/>
      <c r="J57" s="173"/>
      <c r="K57" s="173"/>
      <c r="L57" s="173"/>
      <c r="M57" s="173"/>
      <c r="N57" s="173"/>
      <c r="O57" s="173"/>
      <c r="P57" s="174"/>
      <c r="Q57" s="163"/>
      <c r="R57" s="164"/>
      <c r="S57" s="164"/>
      <c r="T57" s="164"/>
      <c r="U57" s="164"/>
      <c r="V57" s="164"/>
      <c r="W57" s="165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50.4" customHeight="1" x14ac:dyDescent="0.3">
      <c r="B58" s="247"/>
      <c r="C58" s="250"/>
      <c r="D58" s="184"/>
      <c r="E58" s="186"/>
      <c r="F58" s="188"/>
      <c r="G58" s="206"/>
      <c r="H58" s="217"/>
      <c r="I58" s="218"/>
      <c r="J58" s="218"/>
      <c r="K58" s="218"/>
      <c r="L58" s="218"/>
      <c r="M58" s="218"/>
      <c r="N58" s="218"/>
      <c r="O58" s="218"/>
      <c r="P58" s="219"/>
      <c r="Q58" s="169"/>
      <c r="R58" s="170"/>
      <c r="S58" s="170"/>
      <c r="T58" s="170"/>
      <c r="U58" s="170"/>
      <c r="V58" s="170"/>
      <c r="W58" s="171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54" customHeight="1" x14ac:dyDescent="0.3">
      <c r="B59" s="247"/>
      <c r="C59" s="250"/>
      <c r="D59" s="184">
        <v>4</v>
      </c>
      <c r="E59" s="186" t="s">
        <v>54</v>
      </c>
      <c r="F59" s="188">
        <f>GenelBilgiler!T14</f>
        <v>6</v>
      </c>
      <c r="G59" s="178" t="s">
        <v>68</v>
      </c>
      <c r="H59" s="172" t="s">
        <v>516</v>
      </c>
      <c r="I59" s="173"/>
      <c r="J59" s="173"/>
      <c r="K59" s="173"/>
      <c r="L59" s="173"/>
      <c r="M59" s="173"/>
      <c r="N59" s="173"/>
      <c r="O59" s="173"/>
      <c r="P59" s="174"/>
      <c r="Q59" s="196" t="s">
        <v>517</v>
      </c>
      <c r="R59" s="197"/>
      <c r="S59" s="197"/>
      <c r="T59" s="197"/>
      <c r="U59" s="197"/>
      <c r="V59" s="197"/>
      <c r="W59" s="198"/>
      <c r="X59" s="222"/>
      <c r="Y59" s="220"/>
      <c r="Z59" s="220"/>
      <c r="AA59" s="220"/>
      <c r="AB59" s="220"/>
      <c r="AC59" s="220"/>
      <c r="AD59" s="221"/>
      <c r="AE59" s="222"/>
      <c r="AF59" s="220"/>
      <c r="AG59" s="220"/>
      <c r="AH59" s="220"/>
      <c r="AI59" s="220"/>
      <c r="AJ59" s="220"/>
      <c r="AK59" s="221"/>
      <c r="AL59" s="205" t="s">
        <v>257</v>
      </c>
      <c r="AM59" s="190" t="s">
        <v>497</v>
      </c>
      <c r="AN59" s="191"/>
      <c r="AO59" s="191"/>
      <c r="AP59" s="191"/>
      <c r="AQ59" s="192"/>
    </row>
    <row r="60" spans="2:43" ht="55.8" customHeight="1" thickBot="1" x14ac:dyDescent="0.35">
      <c r="B60" s="248"/>
      <c r="C60" s="251"/>
      <c r="D60" s="185"/>
      <c r="E60" s="187"/>
      <c r="F60" s="189"/>
      <c r="G60" s="179"/>
      <c r="H60" s="208"/>
      <c r="I60" s="209"/>
      <c r="J60" s="209"/>
      <c r="K60" s="209"/>
      <c r="L60" s="209"/>
      <c r="M60" s="209"/>
      <c r="N60" s="209"/>
      <c r="O60" s="209"/>
      <c r="P60" s="210"/>
      <c r="Q60" s="166"/>
      <c r="R60" s="167"/>
      <c r="S60" s="167"/>
      <c r="T60" s="167"/>
      <c r="U60" s="167"/>
      <c r="V60" s="167"/>
      <c r="W60" s="168"/>
      <c r="X60" s="252"/>
      <c r="Y60" s="253"/>
      <c r="Z60" s="253"/>
      <c r="AA60" s="253"/>
      <c r="AB60" s="253"/>
      <c r="AC60" s="253"/>
      <c r="AD60" s="254"/>
      <c r="AE60" s="252"/>
      <c r="AF60" s="253"/>
      <c r="AG60" s="253"/>
      <c r="AH60" s="253"/>
      <c r="AI60" s="253"/>
      <c r="AJ60" s="253"/>
      <c r="AK60" s="254"/>
      <c r="AL60" s="207"/>
      <c r="AM60" s="193"/>
      <c r="AN60" s="194"/>
      <c r="AO60" s="194"/>
      <c r="AP60" s="194"/>
      <c r="AQ60" s="195"/>
    </row>
    <row r="61" spans="2:43" ht="22.2" customHeight="1" thickBot="1" x14ac:dyDescent="0.35"/>
    <row r="62" spans="2:43" ht="14.4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f>GenelBilgiler!T14</f>
        <v>6</v>
      </c>
      <c r="G62" s="180" t="s">
        <v>68</v>
      </c>
      <c r="H62" s="227" t="s">
        <v>516</v>
      </c>
      <c r="I62" s="228"/>
      <c r="J62" s="228"/>
      <c r="K62" s="228"/>
      <c r="L62" s="228"/>
      <c r="M62" s="228"/>
      <c r="N62" s="228"/>
      <c r="O62" s="228"/>
      <c r="P62" s="229"/>
      <c r="Q62" s="160" t="s">
        <v>517</v>
      </c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42" customHeight="1" x14ac:dyDescent="0.3">
      <c r="B63" s="247"/>
      <c r="C63" s="250"/>
      <c r="D63" s="184"/>
      <c r="E63" s="186"/>
      <c r="F63" s="188"/>
      <c r="G63" s="181"/>
      <c r="H63" s="217"/>
      <c r="I63" s="218"/>
      <c r="J63" s="218"/>
      <c r="K63" s="218"/>
      <c r="L63" s="218"/>
      <c r="M63" s="218"/>
      <c r="N63" s="218"/>
      <c r="O63" s="218"/>
      <c r="P63" s="219"/>
      <c r="Q63" s="163"/>
      <c r="R63" s="164"/>
      <c r="S63" s="164"/>
      <c r="T63" s="164"/>
      <c r="U63" s="164"/>
      <c r="V63" s="164"/>
      <c r="W63" s="165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14.4" customHeight="1" x14ac:dyDescent="0.3">
      <c r="B64" s="247"/>
      <c r="C64" s="250"/>
      <c r="D64" s="184">
        <v>2</v>
      </c>
      <c r="E64" s="186" t="s">
        <v>318</v>
      </c>
      <c r="F64" s="188">
        <f>GenelBilgiler!T14</f>
        <v>6</v>
      </c>
      <c r="G64" s="181"/>
      <c r="H64" s="172" t="s">
        <v>516</v>
      </c>
      <c r="I64" s="173"/>
      <c r="J64" s="173"/>
      <c r="K64" s="173"/>
      <c r="L64" s="173"/>
      <c r="M64" s="173"/>
      <c r="N64" s="173"/>
      <c r="O64" s="173"/>
      <c r="P64" s="174"/>
      <c r="Q64" s="163"/>
      <c r="R64" s="164"/>
      <c r="S64" s="164"/>
      <c r="T64" s="164"/>
      <c r="U64" s="164"/>
      <c r="V64" s="164"/>
      <c r="W64" s="165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42" customHeight="1" x14ac:dyDescent="0.3">
      <c r="B65" s="247"/>
      <c r="C65" s="250"/>
      <c r="D65" s="184"/>
      <c r="E65" s="186"/>
      <c r="F65" s="188"/>
      <c r="G65" s="181"/>
      <c r="H65" s="217"/>
      <c r="I65" s="218"/>
      <c r="J65" s="218"/>
      <c r="K65" s="218"/>
      <c r="L65" s="218"/>
      <c r="M65" s="218"/>
      <c r="N65" s="218"/>
      <c r="O65" s="218"/>
      <c r="P65" s="219"/>
      <c r="Q65" s="169"/>
      <c r="R65" s="170"/>
      <c r="S65" s="170"/>
      <c r="T65" s="170"/>
      <c r="U65" s="170"/>
      <c r="V65" s="170"/>
      <c r="W65" s="171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14.4" customHeight="1" x14ac:dyDescent="0.3">
      <c r="B66" s="247"/>
      <c r="C66" s="250"/>
      <c r="D66" s="184">
        <v>3</v>
      </c>
      <c r="E66" s="186" t="s">
        <v>5</v>
      </c>
      <c r="F66" s="188">
        <f>GenelBilgiler!T14</f>
        <v>6</v>
      </c>
      <c r="G66" s="181"/>
      <c r="H66" s="172" t="s">
        <v>134</v>
      </c>
      <c r="I66" s="173"/>
      <c r="J66" s="173"/>
      <c r="K66" s="173"/>
      <c r="L66" s="173"/>
      <c r="M66" s="173"/>
      <c r="N66" s="173"/>
      <c r="O66" s="173"/>
      <c r="P66" s="174"/>
      <c r="Q66" s="196" t="s">
        <v>331</v>
      </c>
      <c r="R66" s="197"/>
      <c r="S66" s="197"/>
      <c r="T66" s="197"/>
      <c r="U66" s="197"/>
      <c r="V66" s="197"/>
      <c r="W66" s="198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10"/>
      <c r="AN66" s="111"/>
      <c r="AO66" s="111"/>
      <c r="AP66" s="111"/>
      <c r="AQ66" s="112"/>
    </row>
    <row r="67" spans="2:43" ht="50.4" customHeight="1" x14ac:dyDescent="0.3">
      <c r="B67" s="247"/>
      <c r="C67" s="250"/>
      <c r="D67" s="184"/>
      <c r="E67" s="186"/>
      <c r="F67" s="188"/>
      <c r="G67" s="181"/>
      <c r="H67" s="217"/>
      <c r="I67" s="218"/>
      <c r="J67" s="218"/>
      <c r="K67" s="218"/>
      <c r="L67" s="218"/>
      <c r="M67" s="218"/>
      <c r="N67" s="218"/>
      <c r="O67" s="218"/>
      <c r="P67" s="219"/>
      <c r="Q67" s="163"/>
      <c r="R67" s="164"/>
      <c r="S67" s="164"/>
      <c r="T67" s="164"/>
      <c r="U67" s="164"/>
      <c r="V67" s="164"/>
      <c r="W67" s="165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10"/>
      <c r="AN67" s="111"/>
      <c r="AO67" s="111"/>
      <c r="AP67" s="111"/>
      <c r="AQ67" s="112"/>
    </row>
    <row r="68" spans="2:43" ht="14.4" customHeight="1" x14ac:dyDescent="0.3">
      <c r="B68" s="247"/>
      <c r="C68" s="250"/>
      <c r="D68" s="184">
        <v>4</v>
      </c>
      <c r="E68" s="186" t="s">
        <v>417</v>
      </c>
      <c r="F68" s="188">
        <f>GenelBilgiler!T14</f>
        <v>6</v>
      </c>
      <c r="G68" s="181"/>
      <c r="H68" s="172" t="s">
        <v>134</v>
      </c>
      <c r="I68" s="173"/>
      <c r="J68" s="173"/>
      <c r="K68" s="173"/>
      <c r="L68" s="173"/>
      <c r="M68" s="173"/>
      <c r="N68" s="173"/>
      <c r="O68" s="173"/>
      <c r="P68" s="174"/>
      <c r="Q68" s="163"/>
      <c r="R68" s="164"/>
      <c r="S68" s="164"/>
      <c r="T68" s="164"/>
      <c r="U68" s="164"/>
      <c r="V68" s="164"/>
      <c r="W68" s="165"/>
      <c r="X68" s="222"/>
      <c r="Y68" s="220"/>
      <c r="Z68" s="220"/>
      <c r="AA68" s="220"/>
      <c r="AB68" s="220"/>
      <c r="AC68" s="220"/>
      <c r="AD68" s="221"/>
      <c r="AE68" s="222"/>
      <c r="AF68" s="220"/>
      <c r="AG68" s="220"/>
      <c r="AH68" s="220"/>
      <c r="AI68" s="220"/>
      <c r="AJ68" s="220"/>
      <c r="AK68" s="221"/>
      <c r="AL68" s="205" t="s">
        <v>261</v>
      </c>
      <c r="AM68" s="151" t="s">
        <v>498</v>
      </c>
      <c r="AN68" s="152"/>
      <c r="AO68" s="152"/>
      <c r="AP68" s="152"/>
      <c r="AQ68" s="153"/>
    </row>
    <row r="69" spans="2:43" ht="51.6" customHeight="1" x14ac:dyDescent="0.3">
      <c r="B69" s="247"/>
      <c r="C69" s="250"/>
      <c r="D69" s="184"/>
      <c r="E69" s="186"/>
      <c r="F69" s="188"/>
      <c r="G69" s="181"/>
      <c r="H69" s="217"/>
      <c r="I69" s="218"/>
      <c r="J69" s="218"/>
      <c r="K69" s="218"/>
      <c r="L69" s="218"/>
      <c r="M69" s="218"/>
      <c r="N69" s="218"/>
      <c r="O69" s="218"/>
      <c r="P69" s="219"/>
      <c r="Q69" s="163"/>
      <c r="R69" s="164"/>
      <c r="S69" s="164"/>
      <c r="T69" s="164"/>
      <c r="U69" s="164"/>
      <c r="V69" s="164"/>
      <c r="W69" s="165"/>
      <c r="X69" s="222"/>
      <c r="Y69" s="220"/>
      <c r="Z69" s="220"/>
      <c r="AA69" s="220"/>
      <c r="AB69" s="220"/>
      <c r="AC69" s="220"/>
      <c r="AD69" s="221"/>
      <c r="AE69" s="222"/>
      <c r="AF69" s="220"/>
      <c r="AG69" s="220"/>
      <c r="AH69" s="220"/>
      <c r="AI69" s="220"/>
      <c r="AJ69" s="220"/>
      <c r="AK69" s="221"/>
      <c r="AL69" s="205"/>
      <c r="AM69" s="151"/>
      <c r="AN69" s="152"/>
      <c r="AO69" s="152"/>
      <c r="AP69" s="152"/>
      <c r="AQ69" s="153"/>
    </row>
    <row r="70" spans="2:43" ht="14.4" customHeight="1" x14ac:dyDescent="0.3">
      <c r="B70" s="247"/>
      <c r="C70" s="250"/>
      <c r="D70" s="184">
        <v>5</v>
      </c>
      <c r="E70" s="186" t="s">
        <v>55</v>
      </c>
      <c r="F70" s="188">
        <f>GenelBilgiler!T14</f>
        <v>6</v>
      </c>
      <c r="G70" s="181"/>
      <c r="H70" s="172" t="s">
        <v>135</v>
      </c>
      <c r="I70" s="173"/>
      <c r="J70" s="173"/>
      <c r="K70" s="173"/>
      <c r="L70" s="173"/>
      <c r="M70" s="173"/>
      <c r="N70" s="173"/>
      <c r="O70" s="173"/>
      <c r="P70" s="174"/>
      <c r="Q70" s="163"/>
      <c r="R70" s="164"/>
      <c r="S70" s="164"/>
      <c r="T70" s="164"/>
      <c r="U70" s="164"/>
      <c r="V70" s="164"/>
      <c r="W70" s="165"/>
      <c r="X70" s="222"/>
      <c r="Y70" s="220"/>
      <c r="Z70" s="220"/>
      <c r="AA70" s="220"/>
      <c r="AB70" s="220"/>
      <c r="AC70" s="220"/>
      <c r="AD70" s="221"/>
      <c r="AE70" s="308" t="s">
        <v>188</v>
      </c>
      <c r="AF70" s="220"/>
      <c r="AG70" s="220"/>
      <c r="AH70" s="220"/>
      <c r="AI70" s="220"/>
      <c r="AJ70" s="220"/>
      <c r="AK70" s="221"/>
      <c r="AL70" s="205" t="s">
        <v>262</v>
      </c>
      <c r="AM70" s="190" t="s">
        <v>446</v>
      </c>
      <c r="AN70" s="191"/>
      <c r="AO70" s="191"/>
      <c r="AP70" s="191"/>
      <c r="AQ70" s="192"/>
    </row>
    <row r="71" spans="2:43" ht="39.6" customHeight="1" thickBot="1" x14ac:dyDescent="0.35">
      <c r="B71" s="248"/>
      <c r="C71" s="251"/>
      <c r="D71" s="185"/>
      <c r="E71" s="187"/>
      <c r="F71" s="189"/>
      <c r="G71" s="179"/>
      <c r="H71" s="208"/>
      <c r="I71" s="209"/>
      <c r="J71" s="209"/>
      <c r="K71" s="209"/>
      <c r="L71" s="209"/>
      <c r="M71" s="209"/>
      <c r="N71" s="209"/>
      <c r="O71" s="209"/>
      <c r="P71" s="210"/>
      <c r="Q71" s="166"/>
      <c r="R71" s="167"/>
      <c r="S71" s="167"/>
      <c r="T71" s="167"/>
      <c r="U71" s="167"/>
      <c r="V71" s="167"/>
      <c r="W71" s="168"/>
      <c r="X71" s="252"/>
      <c r="Y71" s="253"/>
      <c r="Z71" s="253"/>
      <c r="AA71" s="253"/>
      <c r="AB71" s="253"/>
      <c r="AC71" s="253"/>
      <c r="AD71" s="254"/>
      <c r="AE71" s="252"/>
      <c r="AF71" s="253"/>
      <c r="AG71" s="253"/>
      <c r="AH71" s="253"/>
      <c r="AI71" s="253"/>
      <c r="AJ71" s="253"/>
      <c r="AK71" s="254"/>
      <c r="AL71" s="207"/>
      <c r="AM71" s="193"/>
      <c r="AN71" s="194"/>
      <c r="AO71" s="194"/>
      <c r="AP71" s="194"/>
      <c r="AQ71" s="195"/>
    </row>
    <row r="72" spans="2:43" ht="15" customHeight="1" thickBot="1" x14ac:dyDescent="0.35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15" hidden="1" thickBot="1" x14ac:dyDescent="0.35"/>
    <row r="74" spans="2:43" ht="28.2" customHeight="1" x14ac:dyDescent="0.3">
      <c r="B74" s="246" t="s">
        <v>8</v>
      </c>
      <c r="C74" s="249"/>
      <c r="D74" s="257">
        <v>1</v>
      </c>
      <c r="E74" s="258" t="s">
        <v>30</v>
      </c>
      <c r="F74" s="259">
        <f>GenelBilgiler!T14</f>
        <v>6</v>
      </c>
      <c r="G74" s="180" t="s">
        <v>68</v>
      </c>
      <c r="H74" s="227" t="s">
        <v>135</v>
      </c>
      <c r="I74" s="228"/>
      <c r="J74" s="228"/>
      <c r="K74" s="228"/>
      <c r="L74" s="228"/>
      <c r="M74" s="228"/>
      <c r="N74" s="228"/>
      <c r="O74" s="228"/>
      <c r="P74" s="229"/>
      <c r="Q74" s="160" t="s">
        <v>76</v>
      </c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326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81.599999999999994" customHeight="1" x14ac:dyDescent="0.3">
      <c r="B75" s="247"/>
      <c r="C75" s="250"/>
      <c r="D75" s="268"/>
      <c r="E75" s="269"/>
      <c r="F75" s="270"/>
      <c r="G75" s="206"/>
      <c r="H75" s="217"/>
      <c r="I75" s="218"/>
      <c r="J75" s="218"/>
      <c r="K75" s="218"/>
      <c r="L75" s="218"/>
      <c r="M75" s="218"/>
      <c r="N75" s="218"/>
      <c r="O75" s="218"/>
      <c r="P75" s="219"/>
      <c r="Q75" s="169"/>
      <c r="R75" s="170"/>
      <c r="S75" s="170"/>
      <c r="T75" s="170"/>
      <c r="U75" s="170"/>
      <c r="V75" s="170"/>
      <c r="W75" s="171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321"/>
      <c r="AM76" s="309"/>
      <c r="AN76" s="158"/>
      <c r="AO76" s="158"/>
      <c r="AP76" s="158"/>
      <c r="AQ76" s="159"/>
    </row>
    <row r="77" spans="2:43" ht="14.4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322"/>
      <c r="AM77" s="309"/>
      <c r="AN77" s="158"/>
      <c r="AO77" s="158"/>
      <c r="AP77" s="158"/>
      <c r="AQ77" s="159"/>
    </row>
    <row r="78" spans="2:43" ht="71.400000000000006" customHeight="1" x14ac:dyDescent="0.3">
      <c r="B78" s="247"/>
      <c r="C78" s="250"/>
      <c r="D78" s="274">
        <v>3</v>
      </c>
      <c r="E78" s="275" t="s">
        <v>31</v>
      </c>
      <c r="F78" s="103">
        <f>GenelBilgiler!T14-2</f>
        <v>4</v>
      </c>
      <c r="G78" s="178" t="s">
        <v>69</v>
      </c>
      <c r="H78" s="175" t="s">
        <v>515</v>
      </c>
      <c r="I78" s="176"/>
      <c r="J78" s="176"/>
      <c r="K78" s="176"/>
      <c r="L78" s="176"/>
      <c r="M78" s="176"/>
      <c r="N78" s="176"/>
      <c r="O78" s="176"/>
      <c r="P78" s="177"/>
      <c r="Q78" s="305" t="s">
        <v>77</v>
      </c>
      <c r="R78" s="306"/>
      <c r="S78" s="306"/>
      <c r="T78" s="306"/>
      <c r="U78" s="306"/>
      <c r="V78" s="306"/>
      <c r="W78" s="307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190" t="s">
        <v>21</v>
      </c>
      <c r="AN78" s="191"/>
      <c r="AO78" s="191"/>
      <c r="AP78" s="191"/>
      <c r="AQ78" s="192"/>
    </row>
    <row r="79" spans="2:43" ht="48.6" customHeight="1" x14ac:dyDescent="0.3">
      <c r="B79" s="247"/>
      <c r="C79" s="250"/>
      <c r="D79" s="184"/>
      <c r="E79" s="186"/>
      <c r="F79" s="97">
        <v>2</v>
      </c>
      <c r="G79" s="181"/>
      <c r="H79" s="217" t="s">
        <v>514</v>
      </c>
      <c r="I79" s="218"/>
      <c r="J79" s="218"/>
      <c r="K79" s="218"/>
      <c r="L79" s="218"/>
      <c r="M79" s="218"/>
      <c r="N79" s="218"/>
      <c r="O79" s="218"/>
      <c r="P79" s="219"/>
      <c r="Q79" s="163" t="s">
        <v>332</v>
      </c>
      <c r="R79" s="164"/>
      <c r="S79" s="164"/>
      <c r="T79" s="164"/>
      <c r="U79" s="164"/>
      <c r="V79" s="164"/>
      <c r="W79" s="165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90"/>
      <c r="AN79" s="191"/>
      <c r="AO79" s="191"/>
      <c r="AP79" s="191"/>
      <c r="AQ79" s="192"/>
    </row>
    <row r="80" spans="2:43" ht="20.399999999999999" customHeight="1" x14ac:dyDescent="0.3">
      <c r="B80" s="247"/>
      <c r="C80" s="250"/>
      <c r="D80" s="184">
        <v>4</v>
      </c>
      <c r="E80" s="186" t="s">
        <v>407</v>
      </c>
      <c r="F80" s="188">
        <f>GenelBilgiler!T14</f>
        <v>6</v>
      </c>
      <c r="G80" s="181"/>
      <c r="H80" s="172" t="s">
        <v>513</v>
      </c>
      <c r="I80" s="173"/>
      <c r="J80" s="173"/>
      <c r="K80" s="173"/>
      <c r="L80" s="173"/>
      <c r="M80" s="173"/>
      <c r="N80" s="173"/>
      <c r="O80" s="173"/>
      <c r="P80" s="174"/>
      <c r="Q80" s="163"/>
      <c r="R80" s="164"/>
      <c r="S80" s="164"/>
      <c r="T80" s="164"/>
      <c r="U80" s="164"/>
      <c r="V80" s="164"/>
      <c r="W80" s="165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/>
      <c r="AN80" s="191"/>
      <c r="AO80" s="191"/>
      <c r="AP80" s="191"/>
      <c r="AQ80" s="192"/>
    </row>
    <row r="81" spans="2:43" ht="36" customHeight="1" thickBot="1" x14ac:dyDescent="0.35">
      <c r="B81" s="248"/>
      <c r="C81" s="251"/>
      <c r="D81" s="185"/>
      <c r="E81" s="187"/>
      <c r="F81" s="189"/>
      <c r="G81" s="179"/>
      <c r="H81" s="208"/>
      <c r="I81" s="209"/>
      <c r="J81" s="209"/>
      <c r="K81" s="209"/>
      <c r="L81" s="209"/>
      <c r="M81" s="209"/>
      <c r="N81" s="209"/>
      <c r="O81" s="209"/>
      <c r="P81" s="210"/>
      <c r="Q81" s="166"/>
      <c r="R81" s="167"/>
      <c r="S81" s="167"/>
      <c r="T81" s="167"/>
      <c r="U81" s="167"/>
      <c r="V81" s="167"/>
      <c r="W81" s="168"/>
      <c r="X81" s="252"/>
      <c r="Y81" s="253"/>
      <c r="Z81" s="253"/>
      <c r="AA81" s="253"/>
      <c r="AB81" s="253"/>
      <c r="AC81" s="253"/>
      <c r="AD81" s="254"/>
      <c r="AE81" s="318" t="s">
        <v>178</v>
      </c>
      <c r="AF81" s="253"/>
      <c r="AG81" s="253"/>
      <c r="AH81" s="253"/>
      <c r="AI81" s="253"/>
      <c r="AJ81" s="253"/>
      <c r="AK81" s="254"/>
      <c r="AL81" s="207"/>
      <c r="AM81" s="193"/>
      <c r="AN81" s="194"/>
      <c r="AO81" s="194"/>
      <c r="AP81" s="194"/>
      <c r="AQ81" s="195"/>
    </row>
    <row r="82" spans="2:43" ht="15" thickBot="1" x14ac:dyDescent="0.35"/>
    <row r="83" spans="2:43" ht="14.4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f>GenelBilgiler!T14</f>
        <v>6</v>
      </c>
      <c r="G83" s="180" t="s">
        <v>69</v>
      </c>
      <c r="H83" s="227" t="s">
        <v>198</v>
      </c>
      <c r="I83" s="228"/>
      <c r="J83" s="228"/>
      <c r="K83" s="228"/>
      <c r="L83" s="228"/>
      <c r="M83" s="228"/>
      <c r="N83" s="228"/>
      <c r="O83" s="228"/>
      <c r="P83" s="229"/>
      <c r="Q83" s="160" t="s">
        <v>518</v>
      </c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25.2" customHeight="1" x14ac:dyDescent="0.3">
      <c r="B84" s="247"/>
      <c r="C84" s="250"/>
      <c r="D84" s="184"/>
      <c r="E84" s="186"/>
      <c r="F84" s="188"/>
      <c r="G84" s="181"/>
      <c r="H84" s="217"/>
      <c r="I84" s="218"/>
      <c r="J84" s="218"/>
      <c r="K84" s="218"/>
      <c r="L84" s="218"/>
      <c r="M84" s="218"/>
      <c r="N84" s="218"/>
      <c r="O84" s="218"/>
      <c r="P84" s="219"/>
      <c r="Q84" s="163"/>
      <c r="R84" s="164"/>
      <c r="S84" s="164"/>
      <c r="T84" s="164"/>
      <c r="U84" s="164"/>
      <c r="V84" s="164"/>
      <c r="W84" s="165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33" customHeight="1" x14ac:dyDescent="0.3">
      <c r="B85" s="247"/>
      <c r="C85" s="250"/>
      <c r="D85" s="184">
        <v>2</v>
      </c>
      <c r="E85" s="186" t="s">
        <v>420</v>
      </c>
      <c r="F85" s="97">
        <f>GenelBilgiler!T14-2</f>
        <v>4</v>
      </c>
      <c r="G85" s="181"/>
      <c r="H85" s="172" t="s">
        <v>198</v>
      </c>
      <c r="I85" s="173"/>
      <c r="J85" s="173"/>
      <c r="K85" s="173"/>
      <c r="L85" s="173"/>
      <c r="M85" s="173"/>
      <c r="N85" s="173"/>
      <c r="O85" s="173"/>
      <c r="P85" s="174"/>
      <c r="Q85" s="169"/>
      <c r="R85" s="170"/>
      <c r="S85" s="170"/>
      <c r="T85" s="170"/>
      <c r="U85" s="170"/>
      <c r="V85" s="170"/>
      <c r="W85" s="171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28.2" customHeight="1" x14ac:dyDescent="0.3">
      <c r="B86" s="247"/>
      <c r="C86" s="250"/>
      <c r="D86" s="184"/>
      <c r="E86" s="186"/>
      <c r="F86" s="97">
        <v>2</v>
      </c>
      <c r="G86" s="181"/>
      <c r="H86" s="217" t="s">
        <v>199</v>
      </c>
      <c r="I86" s="218"/>
      <c r="J86" s="218"/>
      <c r="K86" s="218"/>
      <c r="L86" s="218"/>
      <c r="M86" s="218"/>
      <c r="N86" s="218"/>
      <c r="O86" s="218"/>
      <c r="P86" s="219"/>
      <c r="Q86" s="196" t="s">
        <v>78</v>
      </c>
      <c r="R86" s="197"/>
      <c r="S86" s="197"/>
      <c r="T86" s="197"/>
      <c r="U86" s="197"/>
      <c r="V86" s="197"/>
      <c r="W86" s="198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34.200000000000003" customHeight="1" x14ac:dyDescent="0.3">
      <c r="B87" s="247"/>
      <c r="C87" s="250"/>
      <c r="D87" s="184">
        <v>3</v>
      </c>
      <c r="E87" s="186" t="s">
        <v>421</v>
      </c>
      <c r="F87" s="102">
        <f>GenelBilgiler!T14-2</f>
        <v>4</v>
      </c>
      <c r="G87" s="181"/>
      <c r="H87" s="175" t="s">
        <v>199</v>
      </c>
      <c r="I87" s="176"/>
      <c r="J87" s="176"/>
      <c r="K87" s="176"/>
      <c r="L87" s="176"/>
      <c r="M87" s="176"/>
      <c r="N87" s="176"/>
      <c r="O87" s="176"/>
      <c r="P87" s="177"/>
      <c r="Q87" s="163"/>
      <c r="R87" s="164"/>
      <c r="S87" s="164"/>
      <c r="T87" s="164"/>
      <c r="U87" s="164"/>
      <c r="V87" s="164"/>
      <c r="W87" s="165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90" t="s">
        <v>499</v>
      </c>
      <c r="AN87" s="191"/>
      <c r="AO87" s="191"/>
      <c r="AP87" s="191"/>
      <c r="AQ87" s="192"/>
    </row>
    <row r="88" spans="2:43" ht="61.8" customHeight="1" x14ac:dyDescent="0.3">
      <c r="B88" s="247"/>
      <c r="C88" s="250"/>
      <c r="D88" s="184"/>
      <c r="E88" s="186"/>
      <c r="F88" s="97">
        <v>2</v>
      </c>
      <c r="G88" s="178" t="s">
        <v>26</v>
      </c>
      <c r="H88" s="217" t="s">
        <v>200</v>
      </c>
      <c r="I88" s="218"/>
      <c r="J88" s="218"/>
      <c r="K88" s="218"/>
      <c r="L88" s="218"/>
      <c r="M88" s="218"/>
      <c r="N88" s="218"/>
      <c r="O88" s="218"/>
      <c r="P88" s="219"/>
      <c r="Q88" s="163" t="s">
        <v>333</v>
      </c>
      <c r="R88" s="164"/>
      <c r="S88" s="164"/>
      <c r="T88" s="164"/>
      <c r="U88" s="164"/>
      <c r="V88" s="164"/>
      <c r="W88" s="165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90"/>
      <c r="AN88" s="191"/>
      <c r="AO88" s="191"/>
      <c r="AP88" s="191"/>
      <c r="AQ88" s="192"/>
    </row>
    <row r="89" spans="2:43" ht="33" customHeight="1" x14ac:dyDescent="0.3">
      <c r="B89" s="247"/>
      <c r="C89" s="250"/>
      <c r="D89" s="184">
        <v>4</v>
      </c>
      <c r="E89" s="186" t="s">
        <v>53</v>
      </c>
      <c r="F89" s="188">
        <f>GenelBilgiler!T14</f>
        <v>6</v>
      </c>
      <c r="G89" s="181"/>
      <c r="H89" s="172" t="s">
        <v>200</v>
      </c>
      <c r="I89" s="173"/>
      <c r="J89" s="173"/>
      <c r="K89" s="173"/>
      <c r="L89" s="173"/>
      <c r="M89" s="173"/>
      <c r="N89" s="173"/>
      <c r="O89" s="173"/>
      <c r="P89" s="174"/>
      <c r="Q89" s="163"/>
      <c r="R89" s="164"/>
      <c r="S89" s="164"/>
      <c r="T89" s="164"/>
      <c r="U89" s="164"/>
      <c r="V89" s="164"/>
      <c r="W89" s="165"/>
      <c r="X89" s="222"/>
      <c r="Y89" s="220"/>
      <c r="Z89" s="220"/>
      <c r="AA89" s="220"/>
      <c r="AB89" s="220"/>
      <c r="AC89" s="220"/>
      <c r="AD89" s="221"/>
      <c r="AE89" s="222"/>
      <c r="AF89" s="220"/>
      <c r="AG89" s="220"/>
      <c r="AH89" s="220"/>
      <c r="AI89" s="220"/>
      <c r="AJ89" s="220"/>
      <c r="AK89" s="221"/>
      <c r="AL89" s="205" t="s">
        <v>270</v>
      </c>
      <c r="AM89" s="190"/>
      <c r="AN89" s="191"/>
      <c r="AO89" s="191"/>
      <c r="AP89" s="191"/>
      <c r="AQ89" s="192"/>
    </row>
    <row r="90" spans="2:43" ht="22.8" customHeight="1" thickBot="1" x14ac:dyDescent="0.35">
      <c r="B90" s="248"/>
      <c r="C90" s="251"/>
      <c r="D90" s="185"/>
      <c r="E90" s="187"/>
      <c r="F90" s="189"/>
      <c r="G90" s="179"/>
      <c r="H90" s="208"/>
      <c r="I90" s="209"/>
      <c r="J90" s="209"/>
      <c r="K90" s="209"/>
      <c r="L90" s="209"/>
      <c r="M90" s="209"/>
      <c r="N90" s="209"/>
      <c r="O90" s="209"/>
      <c r="P90" s="210"/>
      <c r="Q90" s="166"/>
      <c r="R90" s="167"/>
      <c r="S90" s="167"/>
      <c r="T90" s="167"/>
      <c r="U90" s="167"/>
      <c r="V90" s="167"/>
      <c r="W90" s="168"/>
      <c r="X90" s="252"/>
      <c r="Y90" s="253"/>
      <c r="Z90" s="253"/>
      <c r="AA90" s="253"/>
      <c r="AB90" s="253"/>
      <c r="AC90" s="253"/>
      <c r="AD90" s="254"/>
      <c r="AE90" s="252"/>
      <c r="AF90" s="253"/>
      <c r="AG90" s="253"/>
      <c r="AH90" s="253"/>
      <c r="AI90" s="253"/>
      <c r="AJ90" s="253"/>
      <c r="AK90" s="254"/>
      <c r="AL90" s="207"/>
      <c r="AM90" s="193"/>
      <c r="AN90" s="194"/>
      <c r="AO90" s="194"/>
      <c r="AP90" s="194"/>
      <c r="AQ90" s="195"/>
    </row>
    <row r="92" spans="2:43" ht="15" thickBot="1" x14ac:dyDescent="0.35"/>
    <row r="93" spans="2:43" ht="14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f>GenelBilgiler!T14</f>
        <v>6</v>
      </c>
      <c r="G93" s="180" t="s">
        <v>70</v>
      </c>
      <c r="H93" s="227" t="s">
        <v>342</v>
      </c>
      <c r="I93" s="228"/>
      <c r="J93" s="228"/>
      <c r="K93" s="228"/>
      <c r="L93" s="228"/>
      <c r="M93" s="228"/>
      <c r="N93" s="228"/>
      <c r="O93" s="228"/>
      <c r="P93" s="229"/>
      <c r="Q93" s="160" t="s">
        <v>80</v>
      </c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14.4" customHeight="1" x14ac:dyDescent="0.3">
      <c r="B94" s="247"/>
      <c r="C94" s="250"/>
      <c r="D94" s="184"/>
      <c r="E94" s="186"/>
      <c r="F94" s="188"/>
      <c r="G94" s="181"/>
      <c r="H94" s="217"/>
      <c r="I94" s="218"/>
      <c r="J94" s="218"/>
      <c r="K94" s="218"/>
      <c r="L94" s="218"/>
      <c r="M94" s="218"/>
      <c r="N94" s="218"/>
      <c r="O94" s="218"/>
      <c r="P94" s="219"/>
      <c r="Q94" s="163"/>
      <c r="R94" s="164"/>
      <c r="S94" s="164"/>
      <c r="T94" s="164"/>
      <c r="U94" s="164"/>
      <c r="V94" s="164"/>
      <c r="W94" s="165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14.4" customHeight="1" x14ac:dyDescent="0.3">
      <c r="B95" s="247"/>
      <c r="C95" s="250"/>
      <c r="D95" s="184">
        <v>2</v>
      </c>
      <c r="E95" s="186" t="s">
        <v>409</v>
      </c>
      <c r="F95" s="188">
        <f>GenelBilgiler!T14</f>
        <v>6</v>
      </c>
      <c r="G95" s="181"/>
      <c r="H95" s="172" t="s">
        <v>512</v>
      </c>
      <c r="I95" s="173"/>
      <c r="J95" s="173"/>
      <c r="K95" s="173"/>
      <c r="L95" s="173"/>
      <c r="M95" s="173"/>
      <c r="N95" s="173"/>
      <c r="O95" s="173"/>
      <c r="P95" s="174"/>
      <c r="Q95" s="163"/>
      <c r="R95" s="164"/>
      <c r="S95" s="164"/>
      <c r="T95" s="164"/>
      <c r="U95" s="164"/>
      <c r="V95" s="164"/>
      <c r="W95" s="165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25.8" customHeight="1" x14ac:dyDescent="0.3">
      <c r="B96" s="247"/>
      <c r="C96" s="250"/>
      <c r="D96" s="184"/>
      <c r="E96" s="186"/>
      <c r="F96" s="188"/>
      <c r="G96" s="181"/>
      <c r="H96" s="217"/>
      <c r="I96" s="218"/>
      <c r="J96" s="218"/>
      <c r="K96" s="218"/>
      <c r="L96" s="218"/>
      <c r="M96" s="218"/>
      <c r="N96" s="218"/>
      <c r="O96" s="218"/>
      <c r="P96" s="219"/>
      <c r="Q96" s="163"/>
      <c r="R96" s="164"/>
      <c r="S96" s="164"/>
      <c r="T96" s="164"/>
      <c r="U96" s="164"/>
      <c r="V96" s="164"/>
      <c r="W96" s="165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52.2" customHeight="1" x14ac:dyDescent="0.3">
      <c r="B97" s="247"/>
      <c r="C97" s="250"/>
      <c r="D97" s="184">
        <v>3</v>
      </c>
      <c r="E97" s="186" t="s">
        <v>423</v>
      </c>
      <c r="F97" s="97">
        <f>GenelBilgiler!T14-F98</f>
        <v>3</v>
      </c>
      <c r="G97" s="181"/>
      <c r="H97" s="172" t="s">
        <v>511</v>
      </c>
      <c r="I97" s="173"/>
      <c r="J97" s="173"/>
      <c r="K97" s="173"/>
      <c r="L97" s="173"/>
      <c r="M97" s="173"/>
      <c r="N97" s="173"/>
      <c r="O97" s="173"/>
      <c r="P97" s="174"/>
      <c r="Q97" s="163"/>
      <c r="R97" s="164"/>
      <c r="S97" s="164"/>
      <c r="T97" s="164"/>
      <c r="U97" s="164"/>
      <c r="V97" s="164"/>
      <c r="W97" s="165"/>
      <c r="X97" s="222"/>
      <c r="Y97" s="220"/>
      <c r="Z97" s="220"/>
      <c r="AA97" s="220"/>
      <c r="AB97" s="220"/>
      <c r="AC97" s="220"/>
      <c r="AD97" s="221"/>
      <c r="AE97" s="222"/>
      <c r="AF97" s="220"/>
      <c r="AG97" s="220"/>
      <c r="AH97" s="220"/>
      <c r="AI97" s="220"/>
      <c r="AJ97" s="220"/>
      <c r="AK97" s="221"/>
      <c r="AL97" s="205" t="s">
        <v>262</v>
      </c>
      <c r="AM97" s="190" t="s">
        <v>451</v>
      </c>
      <c r="AN97" s="191"/>
      <c r="AO97" s="191"/>
      <c r="AP97" s="191"/>
      <c r="AQ97" s="192"/>
    </row>
    <row r="98" spans="2:43" ht="33.6" customHeight="1" thickBot="1" x14ac:dyDescent="0.35">
      <c r="B98" s="248"/>
      <c r="C98" s="251"/>
      <c r="D98" s="185"/>
      <c r="E98" s="187"/>
      <c r="F98" s="98">
        <f>ROUNDDOWN(GenelBilgiler!T14/2,0)</f>
        <v>3</v>
      </c>
      <c r="G98" s="179"/>
      <c r="H98" s="230" t="s">
        <v>400</v>
      </c>
      <c r="I98" s="231"/>
      <c r="J98" s="231"/>
      <c r="K98" s="231"/>
      <c r="L98" s="231"/>
      <c r="M98" s="231"/>
      <c r="N98" s="231"/>
      <c r="O98" s="231"/>
      <c r="P98" s="232"/>
      <c r="Q98" s="323" t="s">
        <v>79</v>
      </c>
      <c r="R98" s="324"/>
      <c r="S98" s="324"/>
      <c r="T98" s="324"/>
      <c r="U98" s="324"/>
      <c r="V98" s="324"/>
      <c r="W98" s="325"/>
      <c r="X98" s="252"/>
      <c r="Y98" s="253"/>
      <c r="Z98" s="253"/>
      <c r="AA98" s="253"/>
      <c r="AB98" s="253"/>
      <c r="AC98" s="253"/>
      <c r="AD98" s="254"/>
      <c r="AE98" s="318" t="s">
        <v>183</v>
      </c>
      <c r="AF98" s="319"/>
      <c r="AG98" s="319"/>
      <c r="AH98" s="319"/>
      <c r="AI98" s="319"/>
      <c r="AJ98" s="319"/>
      <c r="AK98" s="320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424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374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L9:AL10"/>
    <mergeCell ref="D11:D12"/>
    <mergeCell ref="E11:E12"/>
    <mergeCell ref="AM5:AQ7"/>
    <mergeCell ref="B7:C7"/>
    <mergeCell ref="D7:E7"/>
    <mergeCell ref="B9:B16"/>
    <mergeCell ref="C9:C16"/>
    <mergeCell ref="D9:D10"/>
    <mergeCell ref="E9:E10"/>
    <mergeCell ref="F9:F10"/>
    <mergeCell ref="H9:P10"/>
    <mergeCell ref="AL15:AL16"/>
    <mergeCell ref="AM15:AQ16"/>
    <mergeCell ref="AE15:AK16"/>
    <mergeCell ref="AL11:AL12"/>
    <mergeCell ref="AL13:AL14"/>
    <mergeCell ref="X9:AD16"/>
    <mergeCell ref="AE9:AK14"/>
    <mergeCell ref="Q9:W11"/>
    <mergeCell ref="Q12:W16"/>
    <mergeCell ref="B18:B25"/>
    <mergeCell ref="C18:C25"/>
    <mergeCell ref="D18:D19"/>
    <mergeCell ref="E18:E19"/>
    <mergeCell ref="F18:F19"/>
    <mergeCell ref="H18:P19"/>
    <mergeCell ref="D15:D16"/>
    <mergeCell ref="E15:E16"/>
    <mergeCell ref="F15:F16"/>
    <mergeCell ref="H15:P16"/>
    <mergeCell ref="G9:G16"/>
    <mergeCell ref="H11:P11"/>
    <mergeCell ref="H12:P12"/>
    <mergeCell ref="H13:P13"/>
    <mergeCell ref="D13:D14"/>
    <mergeCell ref="E13:E14"/>
    <mergeCell ref="H14:P14"/>
    <mergeCell ref="G18:G25"/>
    <mergeCell ref="AM22:AQ23"/>
    <mergeCell ref="D24:D25"/>
    <mergeCell ref="E24:E25"/>
    <mergeCell ref="F24:F25"/>
    <mergeCell ref="H24:P25"/>
    <mergeCell ref="AE24:AK25"/>
    <mergeCell ref="AL24:AL25"/>
    <mergeCell ref="AM24:AQ25"/>
    <mergeCell ref="AL20:AL21"/>
    <mergeCell ref="AM20:AQ21"/>
    <mergeCell ref="D22:D23"/>
    <mergeCell ref="E22:E23"/>
    <mergeCell ref="F22:F23"/>
    <mergeCell ref="H22:P23"/>
    <mergeCell ref="AL22:AL23"/>
    <mergeCell ref="X18:AD25"/>
    <mergeCell ref="AL18:AL19"/>
    <mergeCell ref="AM18:AQ19"/>
    <mergeCell ref="D20:D21"/>
    <mergeCell ref="E20:E21"/>
    <mergeCell ref="F20:F21"/>
    <mergeCell ref="H20:P21"/>
    <mergeCell ref="Q18:W25"/>
    <mergeCell ref="AL29:AL30"/>
    <mergeCell ref="AM29:AQ30"/>
    <mergeCell ref="D33:D34"/>
    <mergeCell ref="E33:E34"/>
    <mergeCell ref="F33:F34"/>
    <mergeCell ref="H33:P34"/>
    <mergeCell ref="X27:AD30"/>
    <mergeCell ref="AL27:AL28"/>
    <mergeCell ref="AM27:AQ28"/>
    <mergeCell ref="D29:D30"/>
    <mergeCell ref="E29:E30"/>
    <mergeCell ref="F29:F30"/>
    <mergeCell ref="H29:P30"/>
    <mergeCell ref="D27:D28"/>
    <mergeCell ref="E27:E28"/>
    <mergeCell ref="F27:F28"/>
    <mergeCell ref="H27:P28"/>
    <mergeCell ref="Q27:W30"/>
    <mergeCell ref="Q33:W34"/>
    <mergeCell ref="G27:G30"/>
    <mergeCell ref="G33:G34"/>
    <mergeCell ref="AM36:AQ37"/>
    <mergeCell ref="AM38:AQ39"/>
    <mergeCell ref="AL40:AL41"/>
    <mergeCell ref="AM40:AQ41"/>
    <mergeCell ref="X33:AD34"/>
    <mergeCell ref="AE33:AK34"/>
    <mergeCell ref="AL33:AL34"/>
    <mergeCell ref="AM33:AQ34"/>
    <mergeCell ref="B36:B45"/>
    <mergeCell ref="C36:C45"/>
    <mergeCell ref="D36:D37"/>
    <mergeCell ref="E36:E37"/>
    <mergeCell ref="F36:F37"/>
    <mergeCell ref="B27:B34"/>
    <mergeCell ref="C27:C34"/>
    <mergeCell ref="F40:F41"/>
    <mergeCell ref="H40:P41"/>
    <mergeCell ref="Q36:W41"/>
    <mergeCell ref="D38:D39"/>
    <mergeCell ref="E38:E39"/>
    <mergeCell ref="F38:F39"/>
    <mergeCell ref="H38:P39"/>
    <mergeCell ref="AL38:AL39"/>
    <mergeCell ref="H36:P37"/>
    <mergeCell ref="X36:AD45"/>
    <mergeCell ref="AL36:AL37"/>
    <mergeCell ref="AM44:AQ45"/>
    <mergeCell ref="B47:B52"/>
    <mergeCell ref="C47:C52"/>
    <mergeCell ref="D47:D48"/>
    <mergeCell ref="E47:E48"/>
    <mergeCell ref="F47:F48"/>
    <mergeCell ref="H47:P48"/>
    <mergeCell ref="X47:AD52"/>
    <mergeCell ref="AL42:AL43"/>
    <mergeCell ref="AM42:AQ43"/>
    <mergeCell ref="D44:D45"/>
    <mergeCell ref="E44:E45"/>
    <mergeCell ref="F44:F45"/>
    <mergeCell ref="H44:P45"/>
    <mergeCell ref="AE44:AK45"/>
    <mergeCell ref="AL44:AL45"/>
    <mergeCell ref="D42:D43"/>
    <mergeCell ref="E42:E43"/>
    <mergeCell ref="F42:F43"/>
    <mergeCell ref="H42:P43"/>
    <mergeCell ref="AE42:AK43"/>
    <mergeCell ref="Q42:W45"/>
    <mergeCell ref="AM49:AQ50"/>
    <mergeCell ref="D51:D52"/>
    <mergeCell ref="E51:E52"/>
    <mergeCell ref="F51:F52"/>
    <mergeCell ref="H51:P52"/>
    <mergeCell ref="AE51:AK52"/>
    <mergeCell ref="AL51:AL52"/>
    <mergeCell ref="AM51:AQ52"/>
    <mergeCell ref="AE47:AK50"/>
    <mergeCell ref="AL47:AL48"/>
    <mergeCell ref="AM47:AQ48"/>
    <mergeCell ref="D49:D50"/>
    <mergeCell ref="E49:E50"/>
    <mergeCell ref="F49:F50"/>
    <mergeCell ref="H49:P50"/>
    <mergeCell ref="AL49:AL50"/>
    <mergeCell ref="AL55:AL56"/>
    <mergeCell ref="AM55:AQ56"/>
    <mergeCell ref="D57:D58"/>
    <mergeCell ref="E57:E58"/>
    <mergeCell ref="F57:F58"/>
    <mergeCell ref="H57:P58"/>
    <mergeCell ref="AL57:AL58"/>
    <mergeCell ref="B53:AQ53"/>
    <mergeCell ref="B55:B60"/>
    <mergeCell ref="C55:C60"/>
    <mergeCell ref="D55:D56"/>
    <mergeCell ref="E55:E56"/>
    <mergeCell ref="F55:F56"/>
    <mergeCell ref="H55:P56"/>
    <mergeCell ref="X55:AD60"/>
    <mergeCell ref="B62:B71"/>
    <mergeCell ref="C62:C71"/>
    <mergeCell ref="D62:D63"/>
    <mergeCell ref="E62:E63"/>
    <mergeCell ref="F62:F63"/>
    <mergeCell ref="H62:P63"/>
    <mergeCell ref="D68:D69"/>
    <mergeCell ref="AM57:AQ58"/>
    <mergeCell ref="D59:D60"/>
    <mergeCell ref="E59:E60"/>
    <mergeCell ref="F59:F60"/>
    <mergeCell ref="H59:P60"/>
    <mergeCell ref="AL59:AL60"/>
    <mergeCell ref="AM59:AQ60"/>
    <mergeCell ref="AL64:AL65"/>
    <mergeCell ref="AM64:AQ65"/>
    <mergeCell ref="D66:D67"/>
    <mergeCell ref="E66:E67"/>
    <mergeCell ref="F66:F67"/>
    <mergeCell ref="H66:P67"/>
    <mergeCell ref="AL66:AL67"/>
    <mergeCell ref="X62:AD71"/>
    <mergeCell ref="AE62:AK67"/>
    <mergeCell ref="AL62:AL63"/>
    <mergeCell ref="AM62:AQ63"/>
    <mergeCell ref="D64:D65"/>
    <mergeCell ref="E64:E65"/>
    <mergeCell ref="F64:F65"/>
    <mergeCell ref="H64:P65"/>
    <mergeCell ref="AM68:AQ69"/>
    <mergeCell ref="D70:D71"/>
    <mergeCell ref="E70:E71"/>
    <mergeCell ref="F70:F71"/>
    <mergeCell ref="H70:P71"/>
    <mergeCell ref="AE70:AK71"/>
    <mergeCell ref="AL70:AL71"/>
    <mergeCell ref="AM70:AQ71"/>
    <mergeCell ref="E68:E69"/>
    <mergeCell ref="F68:F69"/>
    <mergeCell ref="H68:P69"/>
    <mergeCell ref="AE68:AK69"/>
    <mergeCell ref="AL68:AL69"/>
    <mergeCell ref="AL74:AL75"/>
    <mergeCell ref="AM74:AQ75"/>
    <mergeCell ref="Q74:W75"/>
    <mergeCell ref="D76:AL77"/>
    <mergeCell ref="AM76:AQ77"/>
    <mergeCell ref="B74:B81"/>
    <mergeCell ref="C74:C81"/>
    <mergeCell ref="D74:D75"/>
    <mergeCell ref="E74:E75"/>
    <mergeCell ref="F74:F75"/>
    <mergeCell ref="H74:P75"/>
    <mergeCell ref="D78:D79"/>
    <mergeCell ref="E78:E79"/>
    <mergeCell ref="AL80:AL81"/>
    <mergeCell ref="Q78:W78"/>
    <mergeCell ref="X78:AD81"/>
    <mergeCell ref="AE78:AK80"/>
    <mergeCell ref="AL78:AL79"/>
    <mergeCell ref="AE81:AK81"/>
    <mergeCell ref="G78:G81"/>
    <mergeCell ref="H78:P78"/>
    <mergeCell ref="H79:P79"/>
    <mergeCell ref="X74:AD75"/>
    <mergeCell ref="AE74:AK75"/>
    <mergeCell ref="B83:B90"/>
    <mergeCell ref="C83:C90"/>
    <mergeCell ref="D83:D84"/>
    <mergeCell ref="E83:E84"/>
    <mergeCell ref="F83:F84"/>
    <mergeCell ref="H83:P84"/>
    <mergeCell ref="D85:D86"/>
    <mergeCell ref="E85:E86"/>
    <mergeCell ref="D80:D81"/>
    <mergeCell ref="E80:E81"/>
    <mergeCell ref="F80:F81"/>
    <mergeCell ref="H80:P81"/>
    <mergeCell ref="AL89:AL90"/>
    <mergeCell ref="D87:D88"/>
    <mergeCell ref="E87:E88"/>
    <mergeCell ref="AL87:AL88"/>
    <mergeCell ref="G83:G87"/>
    <mergeCell ref="X83:AD90"/>
    <mergeCell ref="AE83:AK88"/>
    <mergeCell ref="AL83:AL84"/>
    <mergeCell ref="AM83:AQ84"/>
    <mergeCell ref="AL85:AL86"/>
    <mergeCell ref="AM85:AQ86"/>
    <mergeCell ref="AE89:AK90"/>
    <mergeCell ref="AM97:AQ98"/>
    <mergeCell ref="Q98:W98"/>
    <mergeCell ref="B100:AQ102"/>
    <mergeCell ref="B103:AQ103"/>
    <mergeCell ref="C106:H106"/>
    <mergeCell ref="J106:O106"/>
    <mergeCell ref="Q106:Y106"/>
    <mergeCell ref="AA106:AI106"/>
    <mergeCell ref="AJ106:AQ106"/>
    <mergeCell ref="G93:G98"/>
    <mergeCell ref="AL95:AL96"/>
    <mergeCell ref="AM95:AQ96"/>
    <mergeCell ref="D97:D98"/>
    <mergeCell ref="E97:E98"/>
    <mergeCell ref="AL97:AL98"/>
    <mergeCell ref="X93:AD98"/>
    <mergeCell ref="AL93:AL94"/>
    <mergeCell ref="AM93:AQ94"/>
    <mergeCell ref="D95:D96"/>
    <mergeCell ref="E95:E96"/>
    <mergeCell ref="F95:F96"/>
    <mergeCell ref="H95:P96"/>
    <mergeCell ref="B93:B98"/>
    <mergeCell ref="C93:C98"/>
    <mergeCell ref="AJ109:AQ109"/>
    <mergeCell ref="C110:H110"/>
    <mergeCell ref="J110:O110"/>
    <mergeCell ref="Q110:Y110"/>
    <mergeCell ref="AA110:AI110"/>
    <mergeCell ref="AJ110:AQ110"/>
    <mergeCell ref="C107:H107"/>
    <mergeCell ref="J107:O107"/>
    <mergeCell ref="Q107:Y107"/>
    <mergeCell ref="AA107:AI107"/>
    <mergeCell ref="AJ107:AQ107"/>
    <mergeCell ref="AJ108:AQ108"/>
    <mergeCell ref="AJ113:AQ113"/>
    <mergeCell ref="C114:H114"/>
    <mergeCell ref="J114:O114"/>
    <mergeCell ref="Q114:Y114"/>
    <mergeCell ref="AA114:AI114"/>
    <mergeCell ref="AJ114:AQ114"/>
    <mergeCell ref="C111:H111"/>
    <mergeCell ref="J111:O111"/>
    <mergeCell ref="Q111:Y111"/>
    <mergeCell ref="AA111:AI111"/>
    <mergeCell ref="AJ111:AQ111"/>
    <mergeCell ref="AJ112:AQ112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  <mergeCell ref="C115:H115"/>
    <mergeCell ref="J115:O115"/>
    <mergeCell ref="Q115:Y115"/>
    <mergeCell ref="AA115:AI115"/>
    <mergeCell ref="AJ115:AQ115"/>
    <mergeCell ref="AJ116:AQ116"/>
    <mergeCell ref="C119:H119"/>
    <mergeCell ref="J119:O119"/>
    <mergeCell ref="Q119:Y119"/>
    <mergeCell ref="AA119:AI119"/>
    <mergeCell ref="D93:D94"/>
    <mergeCell ref="E93:E94"/>
    <mergeCell ref="F93:F94"/>
    <mergeCell ref="H93:P94"/>
    <mergeCell ref="G88:G90"/>
    <mergeCell ref="H98:P98"/>
    <mergeCell ref="D89:D90"/>
    <mergeCell ref="E89:E90"/>
    <mergeCell ref="F89:F90"/>
    <mergeCell ref="H89:P90"/>
    <mergeCell ref="D40:D41"/>
    <mergeCell ref="E40:E41"/>
    <mergeCell ref="G59:G60"/>
    <mergeCell ref="G62:G71"/>
    <mergeCell ref="G74:G75"/>
    <mergeCell ref="Q55:W58"/>
    <mergeCell ref="Q59:W60"/>
    <mergeCell ref="Q62:W65"/>
    <mergeCell ref="Q66:W71"/>
    <mergeCell ref="G36:G41"/>
    <mergeCell ref="G42:G45"/>
    <mergeCell ref="G47:G52"/>
    <mergeCell ref="AM78:AQ81"/>
    <mergeCell ref="AE98:AK98"/>
    <mergeCell ref="AE93:AK97"/>
    <mergeCell ref="AE18:AK23"/>
    <mergeCell ref="AE27:AK30"/>
    <mergeCell ref="AE55:AK60"/>
    <mergeCell ref="AM9:AQ11"/>
    <mergeCell ref="AM12:AQ12"/>
    <mergeCell ref="AM87:AQ90"/>
    <mergeCell ref="D31:AL32"/>
    <mergeCell ref="AM31:AQ32"/>
    <mergeCell ref="Q79:W81"/>
    <mergeCell ref="H85:P85"/>
    <mergeCell ref="H86:P86"/>
    <mergeCell ref="H87:P87"/>
    <mergeCell ref="H88:P88"/>
    <mergeCell ref="H97:P97"/>
    <mergeCell ref="Q93:W97"/>
    <mergeCell ref="Q83:W85"/>
    <mergeCell ref="Q86:W87"/>
    <mergeCell ref="Q88:W90"/>
    <mergeCell ref="Q47:W52"/>
    <mergeCell ref="AE36:AK41"/>
    <mergeCell ref="G55:G58"/>
  </mergeCells>
  <pageMargins left="0.39370078740157483" right="0.39370078740157483" top="0.39370078740157483" bottom="0.39370078740157483" header="0" footer="0"/>
  <pageSetup paperSize="9" scale="86" orientation="landscape" horizontalDpi="300" verticalDpi="0" r:id="rId1"/>
  <rowBreaks count="4" manualBreakCount="4">
    <brk id="26" max="16383" man="1"/>
    <brk id="53" max="16383" man="1"/>
    <brk id="72" max="16383" man="1"/>
    <brk id="9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22"/>
  <sheetViews>
    <sheetView showGridLines="0" view="pageBreakPreview" zoomScaleNormal="100" zoomScaleSheetLayoutView="100" workbookViewId="0"/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</cols>
  <sheetData>
    <row r="1" spans="1:43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11. SINIFLAR MATEMATİK DERSİ ÜNİTELENDİRİLMİŞ YILLIK DERS PLANI"</f>
        <v>2021 – 2022 EĞİTİM ÖĞRETİM YILI
BOYABAT ANADOLU İMAM HATİP LİSESİ
11. SINIFLAR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4.4" customHeight="1" x14ac:dyDescent="0.3">
      <c r="B9" s="246" t="s">
        <v>6</v>
      </c>
      <c r="C9" s="249"/>
      <c r="D9" s="281">
        <v>1</v>
      </c>
      <c r="E9" s="281" t="s">
        <v>403</v>
      </c>
      <c r="F9" s="259">
        <f>GenelBilgiler!T14</f>
        <v>6</v>
      </c>
      <c r="G9" s="180" t="s">
        <v>20</v>
      </c>
      <c r="H9" s="227" t="s">
        <v>124</v>
      </c>
      <c r="I9" s="228"/>
      <c r="J9" s="228"/>
      <c r="K9" s="228"/>
      <c r="L9" s="228"/>
      <c r="M9" s="228"/>
      <c r="N9" s="228"/>
      <c r="O9" s="228"/>
      <c r="P9" s="229"/>
      <c r="Q9" s="160" t="s">
        <v>71</v>
      </c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510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30.6" customHeight="1" x14ac:dyDescent="0.3">
      <c r="B10" s="247"/>
      <c r="C10" s="250"/>
      <c r="D10" s="275"/>
      <c r="E10" s="275"/>
      <c r="F10" s="188"/>
      <c r="G10" s="181"/>
      <c r="H10" s="217"/>
      <c r="I10" s="218"/>
      <c r="J10" s="218"/>
      <c r="K10" s="218"/>
      <c r="L10" s="218"/>
      <c r="M10" s="218"/>
      <c r="N10" s="218"/>
      <c r="O10" s="218"/>
      <c r="P10" s="219"/>
      <c r="Q10" s="163"/>
      <c r="R10" s="164"/>
      <c r="S10" s="164"/>
      <c r="T10" s="164"/>
      <c r="U10" s="164"/>
      <c r="V10" s="164"/>
      <c r="W10" s="165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31.8" customHeight="1" x14ac:dyDescent="0.3">
      <c r="B11" s="247"/>
      <c r="C11" s="250"/>
      <c r="D11" s="269">
        <v>2</v>
      </c>
      <c r="E11" s="269" t="s">
        <v>404</v>
      </c>
      <c r="F11" s="102">
        <f>GenelBilgiler!T14-2</f>
        <v>4</v>
      </c>
      <c r="G11" s="181"/>
      <c r="H11" s="172" t="s">
        <v>125</v>
      </c>
      <c r="I11" s="173"/>
      <c r="J11" s="173"/>
      <c r="K11" s="173"/>
      <c r="L11" s="173"/>
      <c r="M11" s="173"/>
      <c r="N11" s="173"/>
      <c r="O11" s="173"/>
      <c r="P11" s="174"/>
      <c r="Q11" s="163"/>
      <c r="R11" s="164"/>
      <c r="S11" s="164"/>
      <c r="T11" s="164"/>
      <c r="U11" s="164"/>
      <c r="V11" s="164"/>
      <c r="W11" s="165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42" customHeight="1" x14ac:dyDescent="0.3">
      <c r="B12" s="247"/>
      <c r="C12" s="250"/>
      <c r="D12" s="275"/>
      <c r="E12" s="275"/>
      <c r="F12" s="103">
        <v>2</v>
      </c>
      <c r="G12" s="181"/>
      <c r="H12" s="217" t="s">
        <v>126</v>
      </c>
      <c r="I12" s="218"/>
      <c r="J12" s="218"/>
      <c r="K12" s="218"/>
      <c r="L12" s="218"/>
      <c r="M12" s="218"/>
      <c r="N12" s="218"/>
      <c r="O12" s="218"/>
      <c r="P12" s="219"/>
      <c r="Q12" s="196" t="s">
        <v>72</v>
      </c>
      <c r="R12" s="197"/>
      <c r="S12" s="197"/>
      <c r="T12" s="197"/>
      <c r="U12" s="197"/>
      <c r="V12" s="197"/>
      <c r="W12" s="198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51"/>
      <c r="AN12" s="152"/>
      <c r="AO12" s="152"/>
      <c r="AP12" s="152"/>
      <c r="AQ12" s="153"/>
    </row>
    <row r="13" spans="1:43" ht="33.6" customHeight="1" x14ac:dyDescent="0.3">
      <c r="B13" s="247"/>
      <c r="C13" s="250"/>
      <c r="D13" s="269">
        <v>3</v>
      </c>
      <c r="E13" s="269" t="s">
        <v>405</v>
      </c>
      <c r="F13" s="102">
        <f>GenelBilgiler!T14-2</f>
        <v>4</v>
      </c>
      <c r="G13" s="181"/>
      <c r="H13" s="172" t="s">
        <v>126</v>
      </c>
      <c r="I13" s="173"/>
      <c r="J13" s="173"/>
      <c r="K13" s="173"/>
      <c r="L13" s="173"/>
      <c r="M13" s="173"/>
      <c r="N13" s="173"/>
      <c r="O13" s="173"/>
      <c r="P13" s="174"/>
      <c r="Q13" s="163"/>
      <c r="R13" s="164"/>
      <c r="S13" s="164"/>
      <c r="T13" s="164"/>
      <c r="U13" s="164"/>
      <c r="V13" s="164"/>
      <c r="W13" s="165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07"/>
      <c r="AN13" s="108"/>
      <c r="AO13" s="108"/>
      <c r="AP13" s="108"/>
      <c r="AQ13" s="109"/>
    </row>
    <row r="14" spans="1:43" ht="31.8" customHeight="1" x14ac:dyDescent="0.3">
      <c r="B14" s="247"/>
      <c r="C14" s="250"/>
      <c r="D14" s="275"/>
      <c r="E14" s="275"/>
      <c r="F14" s="103">
        <v>2</v>
      </c>
      <c r="G14" s="181"/>
      <c r="H14" s="217" t="s">
        <v>127</v>
      </c>
      <c r="I14" s="218"/>
      <c r="J14" s="218"/>
      <c r="K14" s="218"/>
      <c r="L14" s="218"/>
      <c r="M14" s="218"/>
      <c r="N14" s="218"/>
      <c r="O14" s="218"/>
      <c r="P14" s="219"/>
      <c r="Q14" s="163"/>
      <c r="R14" s="164"/>
      <c r="S14" s="164"/>
      <c r="T14" s="164"/>
      <c r="U14" s="164"/>
      <c r="V14" s="164"/>
      <c r="W14" s="165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07"/>
      <c r="AN14" s="108"/>
      <c r="AO14" s="108"/>
      <c r="AP14" s="108"/>
      <c r="AQ14" s="109"/>
    </row>
    <row r="15" spans="1:43" ht="24" customHeight="1" x14ac:dyDescent="0.3">
      <c r="B15" s="247"/>
      <c r="C15" s="250"/>
      <c r="D15" s="184">
        <v>4</v>
      </c>
      <c r="E15" s="186" t="s">
        <v>406</v>
      </c>
      <c r="F15" s="188">
        <f>GenelBilgiler!T14</f>
        <v>6</v>
      </c>
      <c r="G15" s="181"/>
      <c r="H15" s="172" t="s">
        <v>127</v>
      </c>
      <c r="I15" s="173"/>
      <c r="J15" s="173"/>
      <c r="K15" s="173"/>
      <c r="L15" s="173"/>
      <c r="M15" s="173"/>
      <c r="N15" s="173"/>
      <c r="O15" s="173"/>
      <c r="P15" s="174"/>
      <c r="Q15" s="163"/>
      <c r="R15" s="164"/>
      <c r="S15" s="164"/>
      <c r="T15" s="164"/>
      <c r="U15" s="164"/>
      <c r="V15" s="164"/>
      <c r="W15" s="165"/>
      <c r="X15" s="222"/>
      <c r="Y15" s="220"/>
      <c r="Z15" s="220"/>
      <c r="AA15" s="220"/>
      <c r="AB15" s="220"/>
      <c r="AC15" s="220"/>
      <c r="AD15" s="221"/>
      <c r="AE15" s="308" t="s">
        <v>180</v>
      </c>
      <c r="AF15" s="220"/>
      <c r="AG15" s="220"/>
      <c r="AH15" s="220"/>
      <c r="AI15" s="220"/>
      <c r="AJ15" s="220"/>
      <c r="AK15" s="221"/>
      <c r="AL15" s="205" t="s">
        <v>240</v>
      </c>
      <c r="AM15" s="190" t="s">
        <v>162</v>
      </c>
      <c r="AN15" s="191"/>
      <c r="AO15" s="191"/>
      <c r="AP15" s="191"/>
      <c r="AQ15" s="192"/>
    </row>
    <row r="16" spans="1:43" ht="29.4" customHeight="1" thickBot="1" x14ac:dyDescent="0.35">
      <c r="B16" s="248"/>
      <c r="C16" s="251"/>
      <c r="D16" s="185"/>
      <c r="E16" s="187"/>
      <c r="F16" s="189"/>
      <c r="G16" s="179"/>
      <c r="H16" s="208"/>
      <c r="I16" s="209"/>
      <c r="J16" s="209"/>
      <c r="K16" s="209"/>
      <c r="L16" s="209"/>
      <c r="M16" s="209"/>
      <c r="N16" s="209"/>
      <c r="O16" s="209"/>
      <c r="P16" s="210"/>
      <c r="Q16" s="166"/>
      <c r="R16" s="167"/>
      <c r="S16" s="167"/>
      <c r="T16" s="167"/>
      <c r="U16" s="167"/>
      <c r="V16" s="167"/>
      <c r="W16" s="168"/>
      <c r="X16" s="252"/>
      <c r="Y16" s="253"/>
      <c r="Z16" s="253"/>
      <c r="AA16" s="253"/>
      <c r="AB16" s="253"/>
      <c r="AC16" s="253"/>
      <c r="AD16" s="254"/>
      <c r="AE16" s="252"/>
      <c r="AF16" s="253"/>
      <c r="AG16" s="253"/>
      <c r="AH16" s="253"/>
      <c r="AI16" s="253"/>
      <c r="AJ16" s="253"/>
      <c r="AK16" s="254"/>
      <c r="AL16" s="207"/>
      <c r="AM16" s="193"/>
      <c r="AN16" s="194"/>
      <c r="AO16" s="194"/>
      <c r="AP16" s="194"/>
      <c r="AQ16" s="195"/>
    </row>
    <row r="17" spans="1:43" ht="22.2" customHeight="1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14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f>GenelBilgiler!T14</f>
        <v>6</v>
      </c>
      <c r="G18" s="180" t="s">
        <v>20</v>
      </c>
      <c r="H18" s="227" t="s">
        <v>128</v>
      </c>
      <c r="I18" s="228"/>
      <c r="J18" s="228"/>
      <c r="K18" s="228"/>
      <c r="L18" s="228"/>
      <c r="M18" s="228"/>
      <c r="N18" s="228"/>
      <c r="O18" s="228"/>
      <c r="P18" s="229"/>
      <c r="Q18" s="160" t="s">
        <v>520</v>
      </c>
      <c r="R18" s="161"/>
      <c r="S18" s="161"/>
      <c r="T18" s="161"/>
      <c r="U18" s="161"/>
      <c r="V18" s="161"/>
      <c r="W18" s="162"/>
      <c r="X18" s="223" t="s">
        <v>324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40.799999999999997" customHeight="1" x14ac:dyDescent="0.3">
      <c r="B19" s="247"/>
      <c r="C19" s="250"/>
      <c r="D19" s="184"/>
      <c r="E19" s="186"/>
      <c r="F19" s="188"/>
      <c r="G19" s="181"/>
      <c r="H19" s="217"/>
      <c r="I19" s="218"/>
      <c r="J19" s="218"/>
      <c r="K19" s="218"/>
      <c r="L19" s="218"/>
      <c r="M19" s="218"/>
      <c r="N19" s="218"/>
      <c r="O19" s="218"/>
      <c r="P19" s="219"/>
      <c r="Q19" s="163"/>
      <c r="R19" s="164"/>
      <c r="S19" s="164"/>
      <c r="T19" s="164"/>
      <c r="U19" s="164"/>
      <c r="V19" s="164"/>
      <c r="W19" s="165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28.2" customHeight="1" x14ac:dyDescent="0.3">
      <c r="B20" s="247"/>
      <c r="C20" s="250"/>
      <c r="D20" s="184">
        <v>2</v>
      </c>
      <c r="E20" s="186" t="s">
        <v>52</v>
      </c>
      <c r="F20" s="188">
        <f>GenelBilgiler!T14</f>
        <v>6</v>
      </c>
      <c r="G20" s="181"/>
      <c r="H20" s="172" t="s">
        <v>128</v>
      </c>
      <c r="I20" s="173"/>
      <c r="J20" s="173"/>
      <c r="K20" s="173"/>
      <c r="L20" s="173"/>
      <c r="M20" s="173"/>
      <c r="N20" s="173"/>
      <c r="O20" s="173"/>
      <c r="P20" s="174"/>
      <c r="Q20" s="163"/>
      <c r="R20" s="164"/>
      <c r="S20" s="164"/>
      <c r="T20" s="164"/>
      <c r="U20" s="164"/>
      <c r="V20" s="164"/>
      <c r="W20" s="165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14.4" customHeight="1" x14ac:dyDescent="0.3">
      <c r="B21" s="247"/>
      <c r="C21" s="250"/>
      <c r="D21" s="184"/>
      <c r="E21" s="186"/>
      <c r="F21" s="188"/>
      <c r="G21" s="181"/>
      <c r="H21" s="217"/>
      <c r="I21" s="218"/>
      <c r="J21" s="218"/>
      <c r="K21" s="218"/>
      <c r="L21" s="218"/>
      <c r="M21" s="218"/>
      <c r="N21" s="218"/>
      <c r="O21" s="218"/>
      <c r="P21" s="219"/>
      <c r="Q21" s="163"/>
      <c r="R21" s="164"/>
      <c r="S21" s="164"/>
      <c r="T21" s="164"/>
      <c r="U21" s="164"/>
      <c r="V21" s="164"/>
      <c r="W21" s="165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14.4" customHeight="1" x14ac:dyDescent="0.3">
      <c r="B22" s="247"/>
      <c r="C22" s="250"/>
      <c r="D22" s="184">
        <v>3</v>
      </c>
      <c r="E22" s="186" t="s">
        <v>31</v>
      </c>
      <c r="F22" s="188">
        <f>GenelBilgiler!T14</f>
        <v>6</v>
      </c>
      <c r="G22" s="181"/>
      <c r="H22" s="172" t="s">
        <v>343</v>
      </c>
      <c r="I22" s="173"/>
      <c r="J22" s="173"/>
      <c r="K22" s="173"/>
      <c r="L22" s="173"/>
      <c r="M22" s="173"/>
      <c r="N22" s="173"/>
      <c r="O22" s="173"/>
      <c r="P22" s="174"/>
      <c r="Q22" s="163"/>
      <c r="R22" s="164"/>
      <c r="S22" s="164"/>
      <c r="T22" s="164"/>
      <c r="U22" s="164"/>
      <c r="V22" s="164"/>
      <c r="W22" s="165"/>
      <c r="X22" s="222"/>
      <c r="Y22" s="220"/>
      <c r="Z22" s="220"/>
      <c r="AA22" s="220"/>
      <c r="AB22" s="220"/>
      <c r="AC22" s="220"/>
      <c r="AD22" s="221"/>
      <c r="AE22" s="222"/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38.4" customHeight="1" x14ac:dyDescent="0.3">
      <c r="B23" s="247"/>
      <c r="C23" s="250"/>
      <c r="D23" s="184"/>
      <c r="E23" s="186"/>
      <c r="F23" s="188"/>
      <c r="G23" s="181"/>
      <c r="H23" s="217"/>
      <c r="I23" s="218"/>
      <c r="J23" s="218"/>
      <c r="K23" s="218"/>
      <c r="L23" s="218"/>
      <c r="M23" s="218"/>
      <c r="N23" s="218"/>
      <c r="O23" s="218"/>
      <c r="P23" s="219"/>
      <c r="Q23" s="163"/>
      <c r="R23" s="164"/>
      <c r="S23" s="164"/>
      <c r="T23" s="164"/>
      <c r="U23" s="164"/>
      <c r="V23" s="164"/>
      <c r="W23" s="165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4.4" customHeight="1" x14ac:dyDescent="0.3">
      <c r="B24" s="247"/>
      <c r="C24" s="250"/>
      <c r="D24" s="184">
        <v>4</v>
      </c>
      <c r="E24" s="186" t="s">
        <v>407</v>
      </c>
      <c r="F24" s="188">
        <f>GenelBilgiler!T14</f>
        <v>6</v>
      </c>
      <c r="G24" s="181"/>
      <c r="H24" s="172" t="s">
        <v>521</v>
      </c>
      <c r="I24" s="173"/>
      <c r="J24" s="173"/>
      <c r="K24" s="173"/>
      <c r="L24" s="173"/>
      <c r="M24" s="173"/>
      <c r="N24" s="173"/>
      <c r="O24" s="173"/>
      <c r="P24" s="174"/>
      <c r="Q24" s="163"/>
      <c r="R24" s="164"/>
      <c r="S24" s="164"/>
      <c r="T24" s="164"/>
      <c r="U24" s="164"/>
      <c r="V24" s="164"/>
      <c r="W24" s="165"/>
      <c r="X24" s="222"/>
      <c r="Y24" s="220"/>
      <c r="Z24" s="220"/>
      <c r="AA24" s="220"/>
      <c r="AB24" s="220"/>
      <c r="AC24" s="220"/>
      <c r="AD24" s="221"/>
      <c r="AE24" s="222" t="s">
        <v>181</v>
      </c>
      <c r="AF24" s="220"/>
      <c r="AG24" s="220"/>
      <c r="AH24" s="220"/>
      <c r="AI24" s="220"/>
      <c r="AJ24" s="220"/>
      <c r="AK24" s="221"/>
      <c r="AL24" s="205" t="s">
        <v>246</v>
      </c>
      <c r="AM24" s="190" t="s">
        <v>56</v>
      </c>
      <c r="AN24" s="191"/>
      <c r="AO24" s="191"/>
      <c r="AP24" s="191"/>
      <c r="AQ24" s="192"/>
    </row>
    <row r="25" spans="1:43" ht="32.4" customHeight="1" thickBot="1" x14ac:dyDescent="0.35">
      <c r="B25" s="248"/>
      <c r="C25" s="251"/>
      <c r="D25" s="185"/>
      <c r="E25" s="187"/>
      <c r="F25" s="189"/>
      <c r="G25" s="179"/>
      <c r="H25" s="208"/>
      <c r="I25" s="209"/>
      <c r="J25" s="209"/>
      <c r="K25" s="209"/>
      <c r="L25" s="209"/>
      <c r="M25" s="209"/>
      <c r="N25" s="209"/>
      <c r="O25" s="209"/>
      <c r="P25" s="210"/>
      <c r="Q25" s="166"/>
      <c r="R25" s="167"/>
      <c r="S25" s="167"/>
      <c r="T25" s="167"/>
      <c r="U25" s="167"/>
      <c r="V25" s="167"/>
      <c r="W25" s="168"/>
      <c r="X25" s="252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4"/>
      <c r="AL25" s="207"/>
      <c r="AM25" s="193"/>
      <c r="AN25" s="194"/>
      <c r="AO25" s="194"/>
      <c r="AP25" s="194"/>
      <c r="AQ25" s="195"/>
    </row>
    <row r="26" spans="1:43" ht="15" thickBot="1" x14ac:dyDescent="0.35"/>
    <row r="27" spans="1:43" ht="24.6" customHeight="1" x14ac:dyDescent="0.3">
      <c r="B27" s="246" t="s">
        <v>9</v>
      </c>
      <c r="C27" s="249"/>
      <c r="D27" s="257">
        <v>1</v>
      </c>
      <c r="E27" s="258" t="s">
        <v>40</v>
      </c>
      <c r="F27" s="259">
        <f>GenelBilgiler!T14</f>
        <v>6</v>
      </c>
      <c r="G27" s="180" t="s">
        <v>20</v>
      </c>
      <c r="H27" s="227" t="s">
        <v>523</v>
      </c>
      <c r="I27" s="228"/>
      <c r="J27" s="228"/>
      <c r="K27" s="228"/>
      <c r="L27" s="228"/>
      <c r="M27" s="228"/>
      <c r="N27" s="228"/>
      <c r="O27" s="228"/>
      <c r="P27" s="229"/>
      <c r="Q27" s="160" t="s">
        <v>519</v>
      </c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16.2" customHeight="1" x14ac:dyDescent="0.3">
      <c r="B28" s="247"/>
      <c r="C28" s="250"/>
      <c r="D28" s="184"/>
      <c r="E28" s="186"/>
      <c r="F28" s="188"/>
      <c r="G28" s="181"/>
      <c r="H28" s="217"/>
      <c r="I28" s="218"/>
      <c r="J28" s="218"/>
      <c r="K28" s="218"/>
      <c r="L28" s="218"/>
      <c r="M28" s="218"/>
      <c r="N28" s="218"/>
      <c r="O28" s="218"/>
      <c r="P28" s="219"/>
      <c r="Q28" s="163"/>
      <c r="R28" s="164"/>
      <c r="S28" s="164"/>
      <c r="T28" s="164"/>
      <c r="U28" s="164"/>
      <c r="V28" s="164"/>
      <c r="W28" s="165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4.4" customHeight="1" x14ac:dyDescent="0.3">
      <c r="B29" s="247"/>
      <c r="C29" s="250"/>
      <c r="D29" s="184">
        <v>2</v>
      </c>
      <c r="E29" s="186" t="s">
        <v>13</v>
      </c>
      <c r="F29" s="188">
        <f>GenelBilgiler!T14</f>
        <v>6</v>
      </c>
      <c r="G29" s="181"/>
      <c r="H29" s="172" t="s">
        <v>522</v>
      </c>
      <c r="I29" s="173"/>
      <c r="J29" s="173"/>
      <c r="K29" s="173"/>
      <c r="L29" s="173"/>
      <c r="M29" s="173"/>
      <c r="N29" s="173"/>
      <c r="O29" s="173"/>
      <c r="P29" s="174"/>
      <c r="Q29" s="163"/>
      <c r="R29" s="164"/>
      <c r="S29" s="164"/>
      <c r="T29" s="164"/>
      <c r="U29" s="164"/>
      <c r="V29" s="164"/>
      <c r="W29" s="165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51"/>
      <c r="AN29" s="149"/>
      <c r="AO29" s="149"/>
      <c r="AP29" s="149"/>
      <c r="AQ29" s="150"/>
    </row>
    <row r="30" spans="1:43" ht="22.2" customHeight="1" x14ac:dyDescent="0.3">
      <c r="B30" s="247"/>
      <c r="C30" s="250"/>
      <c r="D30" s="268"/>
      <c r="E30" s="269"/>
      <c r="F30" s="270"/>
      <c r="G30" s="206"/>
      <c r="H30" s="217"/>
      <c r="I30" s="218"/>
      <c r="J30" s="218"/>
      <c r="K30" s="218"/>
      <c r="L30" s="218"/>
      <c r="M30" s="218"/>
      <c r="N30" s="218"/>
      <c r="O30" s="218"/>
      <c r="P30" s="219"/>
      <c r="Q30" s="169"/>
      <c r="R30" s="170"/>
      <c r="S30" s="170"/>
      <c r="T30" s="170"/>
      <c r="U30" s="170"/>
      <c r="V30" s="170"/>
      <c r="W30" s="171"/>
      <c r="X30" s="271"/>
      <c r="Y30" s="272"/>
      <c r="Z30" s="272"/>
      <c r="AA30" s="272"/>
      <c r="AB30" s="272"/>
      <c r="AC30" s="272"/>
      <c r="AD30" s="273"/>
      <c r="AE30" s="271"/>
      <c r="AF30" s="272"/>
      <c r="AG30" s="272"/>
      <c r="AH30" s="272"/>
      <c r="AI30" s="272"/>
      <c r="AJ30" s="272"/>
      <c r="AK30" s="273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321"/>
      <c r="AM31" s="158"/>
      <c r="AN31" s="158"/>
      <c r="AO31" s="158"/>
      <c r="AP31" s="158"/>
      <c r="AQ31" s="159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322"/>
      <c r="AM32" s="158"/>
      <c r="AN32" s="158"/>
      <c r="AO32" s="158"/>
      <c r="AP32" s="158"/>
      <c r="AQ32" s="159"/>
    </row>
    <row r="33" spans="2:43" ht="30" customHeight="1" x14ac:dyDescent="0.3">
      <c r="B33" s="247"/>
      <c r="C33" s="250"/>
      <c r="D33" s="274">
        <v>4</v>
      </c>
      <c r="E33" s="275" t="s">
        <v>319</v>
      </c>
      <c r="F33" s="276">
        <f>GenelBilgiler!T14</f>
        <v>6</v>
      </c>
      <c r="G33" s="178" t="s">
        <v>66</v>
      </c>
      <c r="H33" s="172" t="s">
        <v>506</v>
      </c>
      <c r="I33" s="173"/>
      <c r="J33" s="173"/>
      <c r="K33" s="173"/>
      <c r="L33" s="173"/>
      <c r="M33" s="173"/>
      <c r="N33" s="173"/>
      <c r="O33" s="173"/>
      <c r="P33" s="174"/>
      <c r="Q33" s="326" t="s">
        <v>509</v>
      </c>
      <c r="R33" s="199"/>
      <c r="S33" s="199"/>
      <c r="T33" s="199"/>
      <c r="U33" s="199"/>
      <c r="V33" s="199"/>
      <c r="W33" s="200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 t="s">
        <v>449</v>
      </c>
      <c r="AN33" s="191"/>
      <c r="AO33" s="191"/>
      <c r="AP33" s="191"/>
      <c r="AQ33" s="192"/>
    </row>
    <row r="34" spans="2:43" ht="57.6" customHeight="1" thickBot="1" x14ac:dyDescent="0.35">
      <c r="B34" s="248"/>
      <c r="C34" s="251"/>
      <c r="D34" s="185"/>
      <c r="E34" s="187"/>
      <c r="F34" s="189"/>
      <c r="G34" s="179"/>
      <c r="H34" s="208"/>
      <c r="I34" s="209"/>
      <c r="J34" s="209"/>
      <c r="K34" s="209"/>
      <c r="L34" s="209"/>
      <c r="M34" s="209"/>
      <c r="N34" s="209"/>
      <c r="O34" s="209"/>
      <c r="P34" s="210"/>
      <c r="Q34" s="201"/>
      <c r="R34" s="202"/>
      <c r="S34" s="202"/>
      <c r="T34" s="202"/>
      <c r="U34" s="202"/>
      <c r="V34" s="202"/>
      <c r="W34" s="203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15" thickBot="1" x14ac:dyDescent="0.35"/>
    <row r="36" spans="2:43" ht="19.8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f>GenelBilgiler!T14</f>
        <v>6</v>
      </c>
      <c r="G36" s="180" t="s">
        <v>66</v>
      </c>
      <c r="H36" s="227" t="s">
        <v>505</v>
      </c>
      <c r="I36" s="228"/>
      <c r="J36" s="228"/>
      <c r="K36" s="228"/>
      <c r="L36" s="228"/>
      <c r="M36" s="228"/>
      <c r="N36" s="228"/>
      <c r="O36" s="228"/>
      <c r="P36" s="229"/>
      <c r="Q36" s="160" t="s">
        <v>330</v>
      </c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14.4" customHeight="1" x14ac:dyDescent="0.3">
      <c r="B37" s="247"/>
      <c r="C37" s="250"/>
      <c r="D37" s="184"/>
      <c r="E37" s="186"/>
      <c r="F37" s="188"/>
      <c r="G37" s="181"/>
      <c r="H37" s="217"/>
      <c r="I37" s="218"/>
      <c r="J37" s="218"/>
      <c r="K37" s="218"/>
      <c r="L37" s="218"/>
      <c r="M37" s="218"/>
      <c r="N37" s="218"/>
      <c r="O37" s="218"/>
      <c r="P37" s="219"/>
      <c r="Q37" s="163"/>
      <c r="R37" s="164"/>
      <c r="S37" s="164"/>
      <c r="T37" s="164"/>
      <c r="U37" s="164"/>
      <c r="V37" s="164"/>
      <c r="W37" s="165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14.4" customHeight="1" x14ac:dyDescent="0.3">
      <c r="B38" s="247"/>
      <c r="C38" s="250"/>
      <c r="D38" s="184">
        <v>2</v>
      </c>
      <c r="E38" s="186" t="s">
        <v>409</v>
      </c>
      <c r="F38" s="188">
        <f>GenelBilgiler!T14</f>
        <v>6</v>
      </c>
      <c r="G38" s="181"/>
      <c r="H38" s="172" t="s">
        <v>130</v>
      </c>
      <c r="I38" s="173"/>
      <c r="J38" s="173"/>
      <c r="K38" s="173"/>
      <c r="L38" s="173"/>
      <c r="M38" s="173"/>
      <c r="N38" s="173"/>
      <c r="O38" s="173"/>
      <c r="P38" s="174"/>
      <c r="Q38" s="163"/>
      <c r="R38" s="164"/>
      <c r="S38" s="164"/>
      <c r="T38" s="164"/>
      <c r="U38" s="164"/>
      <c r="V38" s="164"/>
      <c r="W38" s="165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20.399999999999999" customHeight="1" x14ac:dyDescent="0.3">
      <c r="B39" s="247"/>
      <c r="C39" s="250"/>
      <c r="D39" s="184"/>
      <c r="E39" s="186"/>
      <c r="F39" s="188"/>
      <c r="G39" s="181"/>
      <c r="H39" s="217"/>
      <c r="I39" s="218"/>
      <c r="J39" s="218"/>
      <c r="K39" s="218"/>
      <c r="L39" s="218"/>
      <c r="M39" s="218"/>
      <c r="N39" s="218"/>
      <c r="O39" s="218"/>
      <c r="P39" s="219"/>
      <c r="Q39" s="163"/>
      <c r="R39" s="164"/>
      <c r="S39" s="164"/>
      <c r="T39" s="164"/>
      <c r="U39" s="164"/>
      <c r="V39" s="164"/>
      <c r="W39" s="165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f>GenelBilgiler!T14</f>
        <v>6</v>
      </c>
      <c r="G40" s="181"/>
      <c r="H40" s="172" t="s">
        <v>131</v>
      </c>
      <c r="I40" s="173"/>
      <c r="J40" s="173"/>
      <c r="K40" s="173"/>
      <c r="L40" s="173"/>
      <c r="M40" s="173"/>
      <c r="N40" s="173"/>
      <c r="O40" s="173"/>
      <c r="P40" s="174"/>
      <c r="Q40" s="163"/>
      <c r="R40" s="164"/>
      <c r="S40" s="164"/>
      <c r="T40" s="164"/>
      <c r="U40" s="164"/>
      <c r="V40" s="164"/>
      <c r="W40" s="165"/>
      <c r="X40" s="222"/>
      <c r="Y40" s="220"/>
      <c r="Z40" s="220"/>
      <c r="AA40" s="220"/>
      <c r="AB40" s="220"/>
      <c r="AC40" s="220"/>
      <c r="AD40" s="221"/>
      <c r="AE40" s="222"/>
      <c r="AF40" s="220"/>
      <c r="AG40" s="220"/>
      <c r="AH40" s="220"/>
      <c r="AI40" s="220"/>
      <c r="AJ40" s="220"/>
      <c r="AK40" s="221"/>
      <c r="AL40" s="260" t="s">
        <v>249</v>
      </c>
      <c r="AM40" s="148"/>
      <c r="AN40" s="149"/>
      <c r="AO40" s="149"/>
      <c r="AP40" s="149"/>
      <c r="AQ40" s="150"/>
    </row>
    <row r="41" spans="2:43" ht="19.8" customHeight="1" x14ac:dyDescent="0.3">
      <c r="B41" s="247"/>
      <c r="C41" s="250"/>
      <c r="D41" s="184"/>
      <c r="E41" s="186"/>
      <c r="F41" s="188"/>
      <c r="G41" s="206"/>
      <c r="H41" s="217"/>
      <c r="I41" s="218"/>
      <c r="J41" s="218"/>
      <c r="K41" s="218"/>
      <c r="L41" s="218"/>
      <c r="M41" s="218"/>
      <c r="N41" s="218"/>
      <c r="O41" s="218"/>
      <c r="P41" s="219"/>
      <c r="Q41" s="169"/>
      <c r="R41" s="170"/>
      <c r="S41" s="170"/>
      <c r="T41" s="170"/>
      <c r="U41" s="170"/>
      <c r="V41" s="170"/>
      <c r="W41" s="171"/>
      <c r="X41" s="222"/>
      <c r="Y41" s="220"/>
      <c r="Z41" s="220"/>
      <c r="AA41" s="220"/>
      <c r="AB41" s="220"/>
      <c r="AC41" s="220"/>
      <c r="AD41" s="221"/>
      <c r="AE41" s="222"/>
      <c r="AF41" s="220"/>
      <c r="AG41" s="220"/>
      <c r="AH41" s="220"/>
      <c r="AI41" s="220"/>
      <c r="AJ41" s="220"/>
      <c r="AK41" s="221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f>GenelBilgiler!T14</f>
        <v>6</v>
      </c>
      <c r="G42" s="178" t="s">
        <v>67</v>
      </c>
      <c r="H42" s="172" t="s">
        <v>399</v>
      </c>
      <c r="I42" s="173"/>
      <c r="J42" s="173"/>
      <c r="K42" s="173"/>
      <c r="L42" s="173"/>
      <c r="M42" s="173"/>
      <c r="N42" s="173"/>
      <c r="O42" s="173"/>
      <c r="P42" s="174"/>
      <c r="Q42" s="196" t="s">
        <v>73</v>
      </c>
      <c r="R42" s="197"/>
      <c r="S42" s="197"/>
      <c r="T42" s="197"/>
      <c r="U42" s="197"/>
      <c r="V42" s="197"/>
      <c r="W42" s="198"/>
      <c r="X42" s="222"/>
      <c r="Y42" s="220"/>
      <c r="Z42" s="220"/>
      <c r="AA42" s="220"/>
      <c r="AB42" s="220"/>
      <c r="AC42" s="220"/>
      <c r="AD42" s="221"/>
      <c r="AE42" s="308" t="s">
        <v>179</v>
      </c>
      <c r="AF42" s="316"/>
      <c r="AG42" s="316"/>
      <c r="AH42" s="316"/>
      <c r="AI42" s="316"/>
      <c r="AJ42" s="316"/>
      <c r="AK42" s="317"/>
      <c r="AL42" s="205" t="s">
        <v>250</v>
      </c>
      <c r="AM42" s="148"/>
      <c r="AN42" s="149"/>
      <c r="AO42" s="149"/>
      <c r="AP42" s="149"/>
      <c r="AQ42" s="150"/>
    </row>
    <row r="43" spans="2:43" ht="33.6" customHeight="1" x14ac:dyDescent="0.3">
      <c r="B43" s="247"/>
      <c r="C43" s="250"/>
      <c r="D43" s="184"/>
      <c r="E43" s="186"/>
      <c r="F43" s="188"/>
      <c r="G43" s="181"/>
      <c r="H43" s="217"/>
      <c r="I43" s="218"/>
      <c r="J43" s="218"/>
      <c r="K43" s="218"/>
      <c r="L43" s="218"/>
      <c r="M43" s="218"/>
      <c r="N43" s="218"/>
      <c r="O43" s="218"/>
      <c r="P43" s="219"/>
      <c r="Q43" s="163"/>
      <c r="R43" s="164"/>
      <c r="S43" s="164"/>
      <c r="T43" s="164"/>
      <c r="U43" s="164"/>
      <c r="V43" s="164"/>
      <c r="W43" s="165"/>
      <c r="X43" s="222"/>
      <c r="Y43" s="220"/>
      <c r="Z43" s="220"/>
      <c r="AA43" s="220"/>
      <c r="AB43" s="220"/>
      <c r="AC43" s="220"/>
      <c r="AD43" s="221"/>
      <c r="AE43" s="308"/>
      <c r="AF43" s="316"/>
      <c r="AG43" s="316"/>
      <c r="AH43" s="316"/>
      <c r="AI43" s="316"/>
      <c r="AJ43" s="316"/>
      <c r="AK43" s="317"/>
      <c r="AL43" s="205"/>
      <c r="AM43" s="148"/>
      <c r="AN43" s="149"/>
      <c r="AO43" s="149"/>
      <c r="AP43" s="149"/>
      <c r="AQ43" s="150"/>
    </row>
    <row r="44" spans="2:43" ht="14.4" customHeight="1" x14ac:dyDescent="0.3">
      <c r="B44" s="247"/>
      <c r="C44" s="250"/>
      <c r="D44" s="184">
        <v>5</v>
      </c>
      <c r="E44" s="186" t="s">
        <v>412</v>
      </c>
      <c r="F44" s="188">
        <f>GenelBilgiler!T14</f>
        <v>6</v>
      </c>
      <c r="G44" s="181"/>
      <c r="H44" s="172" t="s">
        <v>132</v>
      </c>
      <c r="I44" s="173"/>
      <c r="J44" s="173"/>
      <c r="K44" s="173"/>
      <c r="L44" s="173"/>
      <c r="M44" s="173"/>
      <c r="N44" s="173"/>
      <c r="O44" s="173"/>
      <c r="P44" s="174"/>
      <c r="Q44" s="163"/>
      <c r="R44" s="164"/>
      <c r="S44" s="164"/>
      <c r="T44" s="164"/>
      <c r="U44" s="164"/>
      <c r="V44" s="164"/>
      <c r="W44" s="165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31.8" customHeight="1" thickBot="1" x14ac:dyDescent="0.35">
      <c r="B45" s="248"/>
      <c r="C45" s="251"/>
      <c r="D45" s="185"/>
      <c r="E45" s="187"/>
      <c r="F45" s="189"/>
      <c r="G45" s="179"/>
      <c r="H45" s="208"/>
      <c r="I45" s="209"/>
      <c r="J45" s="209"/>
      <c r="K45" s="209"/>
      <c r="L45" s="209"/>
      <c r="M45" s="209"/>
      <c r="N45" s="209"/>
      <c r="O45" s="209"/>
      <c r="P45" s="210"/>
      <c r="Q45" s="166"/>
      <c r="R45" s="167"/>
      <c r="S45" s="167"/>
      <c r="T45" s="167"/>
      <c r="U45" s="167"/>
      <c r="V45" s="167"/>
      <c r="W45" s="168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14.4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f>GenelBilgiler!T14</f>
        <v>6</v>
      </c>
      <c r="G47" s="180" t="s">
        <v>67</v>
      </c>
      <c r="H47" s="227" t="s">
        <v>504</v>
      </c>
      <c r="I47" s="228"/>
      <c r="J47" s="228"/>
      <c r="K47" s="228"/>
      <c r="L47" s="228"/>
      <c r="M47" s="228"/>
      <c r="N47" s="228"/>
      <c r="O47" s="228"/>
      <c r="P47" s="229"/>
      <c r="Q47" s="160" t="s">
        <v>74</v>
      </c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32.4" customHeight="1" x14ac:dyDescent="0.3">
      <c r="B48" s="247"/>
      <c r="C48" s="250"/>
      <c r="D48" s="184"/>
      <c r="E48" s="186"/>
      <c r="F48" s="188"/>
      <c r="G48" s="181"/>
      <c r="H48" s="217"/>
      <c r="I48" s="218"/>
      <c r="J48" s="218"/>
      <c r="K48" s="218"/>
      <c r="L48" s="218"/>
      <c r="M48" s="218"/>
      <c r="N48" s="218"/>
      <c r="O48" s="218"/>
      <c r="P48" s="219"/>
      <c r="Q48" s="163"/>
      <c r="R48" s="164"/>
      <c r="S48" s="164"/>
      <c r="T48" s="164"/>
      <c r="U48" s="164"/>
      <c r="V48" s="164"/>
      <c r="W48" s="165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21.6" customHeight="1" x14ac:dyDescent="0.3">
      <c r="B49" s="247"/>
      <c r="C49" s="250"/>
      <c r="D49" s="184">
        <v>2</v>
      </c>
      <c r="E49" s="186" t="s">
        <v>413</v>
      </c>
      <c r="F49" s="188">
        <f>GenelBilgiler!T14</f>
        <v>6</v>
      </c>
      <c r="G49" s="181"/>
      <c r="H49" s="172" t="s">
        <v>504</v>
      </c>
      <c r="I49" s="173"/>
      <c r="J49" s="173"/>
      <c r="K49" s="173"/>
      <c r="L49" s="173"/>
      <c r="M49" s="173"/>
      <c r="N49" s="173"/>
      <c r="O49" s="173"/>
      <c r="P49" s="174"/>
      <c r="Q49" s="163"/>
      <c r="R49" s="164"/>
      <c r="S49" s="164"/>
      <c r="T49" s="164"/>
      <c r="U49" s="164"/>
      <c r="V49" s="164"/>
      <c r="W49" s="165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24" customHeight="1" x14ac:dyDescent="0.3">
      <c r="B50" s="247"/>
      <c r="C50" s="250"/>
      <c r="D50" s="184"/>
      <c r="E50" s="186"/>
      <c r="F50" s="188"/>
      <c r="G50" s="181"/>
      <c r="H50" s="217"/>
      <c r="I50" s="218"/>
      <c r="J50" s="218"/>
      <c r="K50" s="218"/>
      <c r="L50" s="218"/>
      <c r="M50" s="218"/>
      <c r="N50" s="218"/>
      <c r="O50" s="218"/>
      <c r="P50" s="219"/>
      <c r="Q50" s="163"/>
      <c r="R50" s="164"/>
      <c r="S50" s="164"/>
      <c r="T50" s="164"/>
      <c r="U50" s="164"/>
      <c r="V50" s="164"/>
      <c r="W50" s="165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14.4" customHeight="1" x14ac:dyDescent="0.3">
      <c r="B51" s="247"/>
      <c r="C51" s="250"/>
      <c r="D51" s="184">
        <v>3</v>
      </c>
      <c r="E51" s="186" t="s">
        <v>42</v>
      </c>
      <c r="F51" s="188">
        <f>GenelBilgiler!T14</f>
        <v>6</v>
      </c>
      <c r="G51" s="181"/>
      <c r="H51" s="172" t="s">
        <v>503</v>
      </c>
      <c r="I51" s="173"/>
      <c r="J51" s="173"/>
      <c r="K51" s="173"/>
      <c r="L51" s="173"/>
      <c r="M51" s="173"/>
      <c r="N51" s="173"/>
      <c r="O51" s="173"/>
      <c r="P51" s="174"/>
      <c r="Q51" s="163"/>
      <c r="R51" s="164"/>
      <c r="S51" s="164"/>
      <c r="T51" s="164"/>
      <c r="U51" s="164"/>
      <c r="V51" s="164"/>
      <c r="W51" s="165"/>
      <c r="X51" s="222"/>
      <c r="Y51" s="220"/>
      <c r="Z51" s="220"/>
      <c r="AA51" s="220"/>
      <c r="AB51" s="220"/>
      <c r="AC51" s="220"/>
      <c r="AD51" s="221"/>
      <c r="AE51" s="308" t="s">
        <v>182</v>
      </c>
      <c r="AF51" s="220"/>
      <c r="AG51" s="220"/>
      <c r="AH51" s="220"/>
      <c r="AI51" s="220"/>
      <c r="AJ51" s="220"/>
      <c r="AK51" s="221"/>
      <c r="AL51" s="205" t="s">
        <v>254</v>
      </c>
      <c r="AM51" s="310" t="s">
        <v>496</v>
      </c>
      <c r="AN51" s="311"/>
      <c r="AO51" s="311"/>
      <c r="AP51" s="311"/>
      <c r="AQ51" s="312"/>
    </row>
    <row r="52" spans="2:43" ht="29.4" customHeight="1" thickBot="1" x14ac:dyDescent="0.35">
      <c r="B52" s="248"/>
      <c r="C52" s="251"/>
      <c r="D52" s="185"/>
      <c r="E52" s="187"/>
      <c r="F52" s="189"/>
      <c r="G52" s="179"/>
      <c r="H52" s="208"/>
      <c r="I52" s="209"/>
      <c r="J52" s="209"/>
      <c r="K52" s="209"/>
      <c r="L52" s="209"/>
      <c r="M52" s="209"/>
      <c r="N52" s="209"/>
      <c r="O52" s="209"/>
      <c r="P52" s="210"/>
      <c r="Q52" s="166"/>
      <c r="R52" s="167"/>
      <c r="S52" s="167"/>
      <c r="T52" s="167"/>
      <c r="U52" s="167"/>
      <c r="V52" s="167"/>
      <c r="W52" s="168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313"/>
      <c r="AN52" s="314"/>
      <c r="AO52" s="314"/>
      <c r="AP52" s="314"/>
      <c r="AQ52" s="315"/>
    </row>
    <row r="53" spans="2:43" ht="32.4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15" thickBot="1" x14ac:dyDescent="0.35"/>
    <row r="55" spans="2:43" ht="14.4" customHeight="1" x14ac:dyDescent="0.3">
      <c r="B55" s="246" t="s">
        <v>12</v>
      </c>
      <c r="C55" s="249"/>
      <c r="D55" s="257">
        <v>2</v>
      </c>
      <c r="E55" s="258" t="s">
        <v>415</v>
      </c>
      <c r="F55" s="259">
        <f>GenelBilgiler!T14</f>
        <v>6</v>
      </c>
      <c r="G55" s="180" t="s">
        <v>67</v>
      </c>
      <c r="H55" s="227" t="s">
        <v>133</v>
      </c>
      <c r="I55" s="228"/>
      <c r="J55" s="228"/>
      <c r="K55" s="228"/>
      <c r="L55" s="228"/>
      <c r="M55" s="228"/>
      <c r="N55" s="228"/>
      <c r="O55" s="228"/>
      <c r="P55" s="229"/>
      <c r="Q55" s="160" t="s">
        <v>75</v>
      </c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44.4" customHeight="1" x14ac:dyDescent="0.3">
      <c r="B56" s="247"/>
      <c r="C56" s="250"/>
      <c r="D56" s="184"/>
      <c r="E56" s="186"/>
      <c r="F56" s="188"/>
      <c r="G56" s="181"/>
      <c r="H56" s="217"/>
      <c r="I56" s="218"/>
      <c r="J56" s="218"/>
      <c r="K56" s="218"/>
      <c r="L56" s="218"/>
      <c r="M56" s="218"/>
      <c r="N56" s="218"/>
      <c r="O56" s="218"/>
      <c r="P56" s="219"/>
      <c r="Q56" s="163"/>
      <c r="R56" s="164"/>
      <c r="S56" s="164"/>
      <c r="T56" s="164"/>
      <c r="U56" s="164"/>
      <c r="V56" s="164"/>
      <c r="W56" s="165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14.4" customHeight="1" x14ac:dyDescent="0.3">
      <c r="B57" s="247"/>
      <c r="C57" s="250"/>
      <c r="D57" s="184">
        <v>3</v>
      </c>
      <c r="E57" s="186" t="s">
        <v>320</v>
      </c>
      <c r="F57" s="188">
        <f>GenelBilgiler!T14</f>
        <v>6</v>
      </c>
      <c r="G57" s="181"/>
      <c r="H57" s="172" t="s">
        <v>133</v>
      </c>
      <c r="I57" s="173"/>
      <c r="J57" s="173"/>
      <c r="K57" s="173"/>
      <c r="L57" s="173"/>
      <c r="M57" s="173"/>
      <c r="N57" s="173"/>
      <c r="O57" s="173"/>
      <c r="P57" s="174"/>
      <c r="Q57" s="163"/>
      <c r="R57" s="164"/>
      <c r="S57" s="164"/>
      <c r="T57" s="164"/>
      <c r="U57" s="164"/>
      <c r="V57" s="164"/>
      <c r="W57" s="165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56.4" customHeight="1" x14ac:dyDescent="0.3">
      <c r="B58" s="247"/>
      <c r="C58" s="250"/>
      <c r="D58" s="184"/>
      <c r="E58" s="186"/>
      <c r="F58" s="188"/>
      <c r="G58" s="206"/>
      <c r="H58" s="217"/>
      <c r="I58" s="218"/>
      <c r="J58" s="218"/>
      <c r="K58" s="218"/>
      <c r="L58" s="218"/>
      <c r="M58" s="218"/>
      <c r="N58" s="218"/>
      <c r="O58" s="218"/>
      <c r="P58" s="219"/>
      <c r="Q58" s="169"/>
      <c r="R58" s="170"/>
      <c r="S58" s="170"/>
      <c r="T58" s="170"/>
      <c r="U58" s="170"/>
      <c r="V58" s="170"/>
      <c r="W58" s="171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33" customHeight="1" x14ac:dyDescent="0.3">
      <c r="B59" s="247"/>
      <c r="C59" s="250"/>
      <c r="D59" s="184">
        <v>4</v>
      </c>
      <c r="E59" s="186" t="s">
        <v>54</v>
      </c>
      <c r="F59" s="188">
        <f>GenelBilgiler!T14</f>
        <v>6</v>
      </c>
      <c r="G59" s="178" t="s">
        <v>68</v>
      </c>
      <c r="H59" s="172" t="s">
        <v>516</v>
      </c>
      <c r="I59" s="173"/>
      <c r="J59" s="173"/>
      <c r="K59" s="173"/>
      <c r="L59" s="173"/>
      <c r="M59" s="173"/>
      <c r="N59" s="173"/>
      <c r="O59" s="173"/>
      <c r="P59" s="174"/>
      <c r="Q59" s="196" t="s">
        <v>517</v>
      </c>
      <c r="R59" s="197"/>
      <c r="S59" s="197"/>
      <c r="T59" s="197"/>
      <c r="U59" s="197"/>
      <c r="V59" s="197"/>
      <c r="W59" s="198"/>
      <c r="X59" s="222"/>
      <c r="Y59" s="220"/>
      <c r="Z59" s="220"/>
      <c r="AA59" s="220"/>
      <c r="AB59" s="220"/>
      <c r="AC59" s="220"/>
      <c r="AD59" s="221"/>
      <c r="AE59" s="222"/>
      <c r="AF59" s="220"/>
      <c r="AG59" s="220"/>
      <c r="AH59" s="220"/>
      <c r="AI59" s="220"/>
      <c r="AJ59" s="220"/>
      <c r="AK59" s="221"/>
      <c r="AL59" s="205" t="s">
        <v>257</v>
      </c>
      <c r="AM59" s="310" t="s">
        <v>497</v>
      </c>
      <c r="AN59" s="311"/>
      <c r="AO59" s="311"/>
      <c r="AP59" s="311"/>
      <c r="AQ59" s="312"/>
    </row>
    <row r="60" spans="2:43" ht="78" customHeight="1" thickBot="1" x14ac:dyDescent="0.35">
      <c r="B60" s="248"/>
      <c r="C60" s="251"/>
      <c r="D60" s="185"/>
      <c r="E60" s="187"/>
      <c r="F60" s="189"/>
      <c r="G60" s="179"/>
      <c r="H60" s="208"/>
      <c r="I60" s="209"/>
      <c r="J60" s="209"/>
      <c r="K60" s="209"/>
      <c r="L60" s="209"/>
      <c r="M60" s="209"/>
      <c r="N60" s="209"/>
      <c r="O60" s="209"/>
      <c r="P60" s="210"/>
      <c r="Q60" s="166"/>
      <c r="R60" s="167"/>
      <c r="S60" s="167"/>
      <c r="T60" s="167"/>
      <c r="U60" s="167"/>
      <c r="V60" s="167"/>
      <c r="W60" s="168"/>
      <c r="X60" s="252"/>
      <c r="Y60" s="253"/>
      <c r="Z60" s="253"/>
      <c r="AA60" s="253"/>
      <c r="AB60" s="253"/>
      <c r="AC60" s="253"/>
      <c r="AD60" s="254"/>
      <c r="AE60" s="252"/>
      <c r="AF60" s="253"/>
      <c r="AG60" s="253"/>
      <c r="AH60" s="253"/>
      <c r="AI60" s="253"/>
      <c r="AJ60" s="253"/>
      <c r="AK60" s="254"/>
      <c r="AL60" s="207"/>
      <c r="AM60" s="313"/>
      <c r="AN60" s="314"/>
      <c r="AO60" s="314"/>
      <c r="AP60" s="314"/>
      <c r="AQ60" s="315"/>
    </row>
    <row r="61" spans="2:43" ht="19.2" customHeight="1" thickBot="1" x14ac:dyDescent="0.35"/>
    <row r="62" spans="2:43" ht="14.4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f>GenelBilgiler!T14</f>
        <v>6</v>
      </c>
      <c r="G62" s="180" t="s">
        <v>68</v>
      </c>
      <c r="H62" s="227" t="s">
        <v>516</v>
      </c>
      <c r="I62" s="228"/>
      <c r="J62" s="228"/>
      <c r="K62" s="228"/>
      <c r="L62" s="228"/>
      <c r="M62" s="228"/>
      <c r="N62" s="228"/>
      <c r="O62" s="228"/>
      <c r="P62" s="229"/>
      <c r="Q62" s="160" t="s">
        <v>517</v>
      </c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42" customHeight="1" x14ac:dyDescent="0.3">
      <c r="B63" s="247"/>
      <c r="C63" s="250"/>
      <c r="D63" s="184"/>
      <c r="E63" s="186"/>
      <c r="F63" s="188"/>
      <c r="G63" s="181"/>
      <c r="H63" s="217"/>
      <c r="I63" s="218"/>
      <c r="J63" s="218"/>
      <c r="K63" s="218"/>
      <c r="L63" s="218"/>
      <c r="M63" s="218"/>
      <c r="N63" s="218"/>
      <c r="O63" s="218"/>
      <c r="P63" s="219"/>
      <c r="Q63" s="163"/>
      <c r="R63" s="164"/>
      <c r="S63" s="164"/>
      <c r="T63" s="164"/>
      <c r="U63" s="164"/>
      <c r="V63" s="164"/>
      <c r="W63" s="165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14.4" customHeight="1" x14ac:dyDescent="0.3">
      <c r="B64" s="247"/>
      <c r="C64" s="250"/>
      <c r="D64" s="184">
        <v>2</v>
      </c>
      <c r="E64" s="186" t="s">
        <v>318</v>
      </c>
      <c r="F64" s="188">
        <f>GenelBilgiler!T14</f>
        <v>6</v>
      </c>
      <c r="G64" s="181"/>
      <c r="H64" s="172" t="s">
        <v>516</v>
      </c>
      <c r="I64" s="173"/>
      <c r="J64" s="173"/>
      <c r="K64" s="173"/>
      <c r="L64" s="173"/>
      <c r="M64" s="173"/>
      <c r="N64" s="173"/>
      <c r="O64" s="173"/>
      <c r="P64" s="174"/>
      <c r="Q64" s="163"/>
      <c r="R64" s="164"/>
      <c r="S64" s="164"/>
      <c r="T64" s="164"/>
      <c r="U64" s="164"/>
      <c r="V64" s="164"/>
      <c r="W64" s="165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33.6" customHeight="1" x14ac:dyDescent="0.3">
      <c r="B65" s="247"/>
      <c r="C65" s="250"/>
      <c r="D65" s="184"/>
      <c r="E65" s="186"/>
      <c r="F65" s="188"/>
      <c r="G65" s="181"/>
      <c r="H65" s="217"/>
      <c r="I65" s="218"/>
      <c r="J65" s="218"/>
      <c r="K65" s="218"/>
      <c r="L65" s="218"/>
      <c r="M65" s="218"/>
      <c r="N65" s="218"/>
      <c r="O65" s="218"/>
      <c r="P65" s="219"/>
      <c r="Q65" s="169"/>
      <c r="R65" s="170"/>
      <c r="S65" s="170"/>
      <c r="T65" s="170"/>
      <c r="U65" s="170"/>
      <c r="V65" s="170"/>
      <c r="W65" s="171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14.4" customHeight="1" x14ac:dyDescent="0.3">
      <c r="B66" s="247"/>
      <c r="C66" s="250"/>
      <c r="D66" s="184">
        <v>3</v>
      </c>
      <c r="E66" s="186" t="s">
        <v>5</v>
      </c>
      <c r="F66" s="188">
        <f>GenelBilgiler!T14</f>
        <v>6</v>
      </c>
      <c r="G66" s="181"/>
      <c r="H66" s="172" t="s">
        <v>134</v>
      </c>
      <c r="I66" s="173"/>
      <c r="J66" s="173"/>
      <c r="K66" s="173"/>
      <c r="L66" s="173"/>
      <c r="M66" s="173"/>
      <c r="N66" s="173"/>
      <c r="O66" s="173"/>
      <c r="P66" s="174"/>
      <c r="Q66" s="196" t="s">
        <v>331</v>
      </c>
      <c r="R66" s="197"/>
      <c r="S66" s="197"/>
      <c r="T66" s="197"/>
      <c r="U66" s="197"/>
      <c r="V66" s="197"/>
      <c r="W66" s="198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10"/>
      <c r="AN66" s="111"/>
      <c r="AO66" s="111"/>
      <c r="AP66" s="111"/>
      <c r="AQ66" s="112"/>
    </row>
    <row r="67" spans="2:43" ht="40.200000000000003" customHeight="1" x14ac:dyDescent="0.3">
      <c r="B67" s="247"/>
      <c r="C67" s="250"/>
      <c r="D67" s="184"/>
      <c r="E67" s="186"/>
      <c r="F67" s="188"/>
      <c r="G67" s="181"/>
      <c r="H67" s="217"/>
      <c r="I67" s="218"/>
      <c r="J67" s="218"/>
      <c r="K67" s="218"/>
      <c r="L67" s="218"/>
      <c r="M67" s="218"/>
      <c r="N67" s="218"/>
      <c r="O67" s="218"/>
      <c r="P67" s="219"/>
      <c r="Q67" s="163"/>
      <c r="R67" s="164"/>
      <c r="S67" s="164"/>
      <c r="T67" s="164"/>
      <c r="U67" s="164"/>
      <c r="V67" s="164"/>
      <c r="W67" s="165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10"/>
      <c r="AN67" s="111"/>
      <c r="AO67" s="111"/>
      <c r="AP67" s="111"/>
      <c r="AQ67" s="112"/>
    </row>
    <row r="68" spans="2:43" ht="14.4" customHeight="1" x14ac:dyDescent="0.3">
      <c r="B68" s="247"/>
      <c r="C68" s="250"/>
      <c r="D68" s="184">
        <v>4</v>
      </c>
      <c r="E68" s="186" t="s">
        <v>417</v>
      </c>
      <c r="F68" s="188">
        <f>GenelBilgiler!T14</f>
        <v>6</v>
      </c>
      <c r="G68" s="181"/>
      <c r="H68" s="172" t="s">
        <v>134</v>
      </c>
      <c r="I68" s="173"/>
      <c r="J68" s="173"/>
      <c r="K68" s="173"/>
      <c r="L68" s="173"/>
      <c r="M68" s="173"/>
      <c r="N68" s="173"/>
      <c r="O68" s="173"/>
      <c r="P68" s="174"/>
      <c r="Q68" s="163"/>
      <c r="R68" s="164"/>
      <c r="S68" s="164"/>
      <c r="T68" s="164"/>
      <c r="U68" s="164"/>
      <c r="V68" s="164"/>
      <c r="W68" s="165"/>
      <c r="X68" s="222"/>
      <c r="Y68" s="220"/>
      <c r="Z68" s="220"/>
      <c r="AA68" s="220"/>
      <c r="AB68" s="220"/>
      <c r="AC68" s="220"/>
      <c r="AD68" s="221"/>
      <c r="AE68" s="222"/>
      <c r="AF68" s="220"/>
      <c r="AG68" s="220"/>
      <c r="AH68" s="220"/>
      <c r="AI68" s="220"/>
      <c r="AJ68" s="220"/>
      <c r="AK68" s="221"/>
      <c r="AL68" s="205" t="s">
        <v>261</v>
      </c>
      <c r="AM68" s="151" t="s">
        <v>498</v>
      </c>
      <c r="AN68" s="152"/>
      <c r="AO68" s="152"/>
      <c r="AP68" s="152"/>
      <c r="AQ68" s="153"/>
    </row>
    <row r="69" spans="2:43" ht="40.200000000000003" customHeight="1" x14ac:dyDescent="0.3">
      <c r="B69" s="247"/>
      <c r="C69" s="250"/>
      <c r="D69" s="184"/>
      <c r="E69" s="186"/>
      <c r="F69" s="188"/>
      <c r="G69" s="181"/>
      <c r="H69" s="217"/>
      <c r="I69" s="218"/>
      <c r="J69" s="218"/>
      <c r="K69" s="218"/>
      <c r="L69" s="218"/>
      <c r="M69" s="218"/>
      <c r="N69" s="218"/>
      <c r="O69" s="218"/>
      <c r="P69" s="219"/>
      <c r="Q69" s="163"/>
      <c r="R69" s="164"/>
      <c r="S69" s="164"/>
      <c r="T69" s="164"/>
      <c r="U69" s="164"/>
      <c r="V69" s="164"/>
      <c r="W69" s="165"/>
      <c r="X69" s="222"/>
      <c r="Y69" s="220"/>
      <c r="Z69" s="220"/>
      <c r="AA69" s="220"/>
      <c r="AB69" s="220"/>
      <c r="AC69" s="220"/>
      <c r="AD69" s="221"/>
      <c r="AE69" s="222"/>
      <c r="AF69" s="220"/>
      <c r="AG69" s="220"/>
      <c r="AH69" s="220"/>
      <c r="AI69" s="220"/>
      <c r="AJ69" s="220"/>
      <c r="AK69" s="221"/>
      <c r="AL69" s="205"/>
      <c r="AM69" s="151"/>
      <c r="AN69" s="152"/>
      <c r="AO69" s="152"/>
      <c r="AP69" s="152"/>
      <c r="AQ69" s="153"/>
    </row>
    <row r="70" spans="2:43" ht="14.4" customHeight="1" x14ac:dyDescent="0.3">
      <c r="B70" s="247"/>
      <c r="C70" s="250"/>
      <c r="D70" s="184">
        <v>5</v>
      </c>
      <c r="E70" s="186" t="s">
        <v>55</v>
      </c>
      <c r="F70" s="188">
        <f>GenelBilgiler!T14</f>
        <v>6</v>
      </c>
      <c r="G70" s="181"/>
      <c r="H70" s="172" t="s">
        <v>135</v>
      </c>
      <c r="I70" s="173"/>
      <c r="J70" s="173"/>
      <c r="K70" s="173"/>
      <c r="L70" s="173"/>
      <c r="M70" s="173"/>
      <c r="N70" s="173"/>
      <c r="O70" s="173"/>
      <c r="P70" s="174"/>
      <c r="Q70" s="163"/>
      <c r="R70" s="164"/>
      <c r="S70" s="164"/>
      <c r="T70" s="164"/>
      <c r="U70" s="164"/>
      <c r="V70" s="164"/>
      <c r="W70" s="165"/>
      <c r="X70" s="222"/>
      <c r="Y70" s="220"/>
      <c r="Z70" s="220"/>
      <c r="AA70" s="220"/>
      <c r="AB70" s="220"/>
      <c r="AC70" s="220"/>
      <c r="AD70" s="221"/>
      <c r="AE70" s="308" t="s">
        <v>188</v>
      </c>
      <c r="AF70" s="220"/>
      <c r="AG70" s="220"/>
      <c r="AH70" s="220"/>
      <c r="AI70" s="220"/>
      <c r="AJ70" s="220"/>
      <c r="AK70" s="221"/>
      <c r="AL70" s="205" t="s">
        <v>262</v>
      </c>
      <c r="AM70" s="190" t="s">
        <v>446</v>
      </c>
      <c r="AN70" s="191"/>
      <c r="AO70" s="191"/>
      <c r="AP70" s="191"/>
      <c r="AQ70" s="192"/>
    </row>
    <row r="71" spans="2:43" ht="36" customHeight="1" thickBot="1" x14ac:dyDescent="0.35">
      <c r="B71" s="248"/>
      <c r="C71" s="251"/>
      <c r="D71" s="185"/>
      <c r="E71" s="187"/>
      <c r="F71" s="189"/>
      <c r="G71" s="179"/>
      <c r="H71" s="208"/>
      <c r="I71" s="209"/>
      <c r="J71" s="209"/>
      <c r="K71" s="209"/>
      <c r="L71" s="209"/>
      <c r="M71" s="209"/>
      <c r="N71" s="209"/>
      <c r="O71" s="209"/>
      <c r="P71" s="210"/>
      <c r="Q71" s="166"/>
      <c r="R71" s="167"/>
      <c r="S71" s="167"/>
      <c r="T71" s="167"/>
      <c r="U71" s="167"/>
      <c r="V71" s="167"/>
      <c r="W71" s="168"/>
      <c r="X71" s="252"/>
      <c r="Y71" s="253"/>
      <c r="Z71" s="253"/>
      <c r="AA71" s="253"/>
      <c r="AB71" s="253"/>
      <c r="AC71" s="253"/>
      <c r="AD71" s="254"/>
      <c r="AE71" s="252"/>
      <c r="AF71" s="253"/>
      <c r="AG71" s="253"/>
      <c r="AH71" s="253"/>
      <c r="AI71" s="253"/>
      <c r="AJ71" s="253"/>
      <c r="AK71" s="254"/>
      <c r="AL71" s="207"/>
      <c r="AM71" s="193"/>
      <c r="AN71" s="194"/>
      <c r="AO71" s="194"/>
      <c r="AP71" s="194"/>
      <c r="AQ71" s="195"/>
    </row>
    <row r="72" spans="2:43" ht="15.6" x14ac:dyDescent="0.3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15" thickBot="1" x14ac:dyDescent="0.35"/>
    <row r="74" spans="2:43" ht="28.2" customHeight="1" x14ac:dyDescent="0.3">
      <c r="B74" s="246" t="s">
        <v>8</v>
      </c>
      <c r="C74" s="249"/>
      <c r="D74" s="257">
        <v>1</v>
      </c>
      <c r="E74" s="258" t="s">
        <v>30</v>
      </c>
      <c r="F74" s="259">
        <f>GenelBilgiler!T14</f>
        <v>6</v>
      </c>
      <c r="G74" s="180" t="s">
        <v>68</v>
      </c>
      <c r="H74" s="227" t="s">
        <v>135</v>
      </c>
      <c r="I74" s="228"/>
      <c r="J74" s="228"/>
      <c r="K74" s="228"/>
      <c r="L74" s="228"/>
      <c r="M74" s="228"/>
      <c r="N74" s="228"/>
      <c r="O74" s="228"/>
      <c r="P74" s="229"/>
      <c r="Q74" s="160" t="s">
        <v>76</v>
      </c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326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86.4" customHeight="1" x14ac:dyDescent="0.3">
      <c r="B75" s="247"/>
      <c r="C75" s="250"/>
      <c r="D75" s="268"/>
      <c r="E75" s="269"/>
      <c r="F75" s="270"/>
      <c r="G75" s="206"/>
      <c r="H75" s="217"/>
      <c r="I75" s="218"/>
      <c r="J75" s="218"/>
      <c r="K75" s="218"/>
      <c r="L75" s="218"/>
      <c r="M75" s="218"/>
      <c r="N75" s="218"/>
      <c r="O75" s="218"/>
      <c r="P75" s="219"/>
      <c r="Q75" s="169"/>
      <c r="R75" s="170"/>
      <c r="S75" s="170"/>
      <c r="T75" s="170"/>
      <c r="U75" s="170"/>
      <c r="V75" s="170"/>
      <c r="W75" s="171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321"/>
      <c r="AM76" s="309"/>
      <c r="AN76" s="158"/>
      <c r="AO76" s="158"/>
      <c r="AP76" s="158"/>
      <c r="AQ76" s="159"/>
    </row>
    <row r="77" spans="2:43" ht="14.4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322"/>
      <c r="AM77" s="309"/>
      <c r="AN77" s="158"/>
      <c r="AO77" s="158"/>
      <c r="AP77" s="158"/>
      <c r="AQ77" s="159"/>
    </row>
    <row r="78" spans="2:43" ht="69" customHeight="1" x14ac:dyDescent="0.3">
      <c r="B78" s="247"/>
      <c r="C78" s="250"/>
      <c r="D78" s="274">
        <v>3</v>
      </c>
      <c r="E78" s="275" t="s">
        <v>31</v>
      </c>
      <c r="F78" s="103">
        <f>GenelBilgiler!T14-2</f>
        <v>4</v>
      </c>
      <c r="G78" s="178" t="s">
        <v>69</v>
      </c>
      <c r="H78" s="175" t="s">
        <v>515</v>
      </c>
      <c r="I78" s="176"/>
      <c r="J78" s="176"/>
      <c r="K78" s="176"/>
      <c r="L78" s="176"/>
      <c r="M78" s="176"/>
      <c r="N78" s="176"/>
      <c r="O78" s="176"/>
      <c r="P78" s="177"/>
      <c r="Q78" s="305" t="s">
        <v>77</v>
      </c>
      <c r="R78" s="306"/>
      <c r="S78" s="306"/>
      <c r="T78" s="306"/>
      <c r="U78" s="306"/>
      <c r="V78" s="306"/>
      <c r="W78" s="307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190" t="s">
        <v>21</v>
      </c>
      <c r="AN78" s="191"/>
      <c r="AO78" s="191"/>
      <c r="AP78" s="191"/>
      <c r="AQ78" s="192"/>
    </row>
    <row r="79" spans="2:43" ht="51.6" customHeight="1" x14ac:dyDescent="0.3">
      <c r="B79" s="247"/>
      <c r="C79" s="250"/>
      <c r="D79" s="184"/>
      <c r="E79" s="186"/>
      <c r="F79" s="97">
        <v>2</v>
      </c>
      <c r="G79" s="181"/>
      <c r="H79" s="217" t="s">
        <v>514</v>
      </c>
      <c r="I79" s="218"/>
      <c r="J79" s="218"/>
      <c r="K79" s="218"/>
      <c r="L79" s="218"/>
      <c r="M79" s="218"/>
      <c r="N79" s="218"/>
      <c r="O79" s="218"/>
      <c r="P79" s="219"/>
      <c r="Q79" s="163" t="s">
        <v>332</v>
      </c>
      <c r="R79" s="164"/>
      <c r="S79" s="164"/>
      <c r="T79" s="164"/>
      <c r="U79" s="164"/>
      <c r="V79" s="164"/>
      <c r="W79" s="165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90"/>
      <c r="AN79" s="191"/>
      <c r="AO79" s="191"/>
      <c r="AP79" s="191"/>
      <c r="AQ79" s="192"/>
    </row>
    <row r="80" spans="2:43" ht="20.399999999999999" customHeight="1" x14ac:dyDescent="0.3">
      <c r="B80" s="247"/>
      <c r="C80" s="250"/>
      <c r="D80" s="184">
        <v>4</v>
      </c>
      <c r="E80" s="186" t="s">
        <v>407</v>
      </c>
      <c r="F80" s="188">
        <f>GenelBilgiler!T14</f>
        <v>6</v>
      </c>
      <c r="G80" s="181"/>
      <c r="H80" s="172" t="s">
        <v>513</v>
      </c>
      <c r="I80" s="173"/>
      <c r="J80" s="173"/>
      <c r="K80" s="173"/>
      <c r="L80" s="173"/>
      <c r="M80" s="173"/>
      <c r="N80" s="173"/>
      <c r="O80" s="173"/>
      <c r="P80" s="174"/>
      <c r="Q80" s="163"/>
      <c r="R80" s="164"/>
      <c r="S80" s="164"/>
      <c r="T80" s="164"/>
      <c r="U80" s="164"/>
      <c r="V80" s="164"/>
      <c r="W80" s="165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/>
      <c r="AN80" s="191"/>
      <c r="AO80" s="191"/>
      <c r="AP80" s="191"/>
      <c r="AQ80" s="192"/>
    </row>
    <row r="81" spans="2:43" ht="57.6" customHeight="1" thickBot="1" x14ac:dyDescent="0.35">
      <c r="B81" s="248"/>
      <c r="C81" s="251"/>
      <c r="D81" s="185"/>
      <c r="E81" s="187"/>
      <c r="F81" s="189"/>
      <c r="G81" s="179"/>
      <c r="H81" s="208"/>
      <c r="I81" s="209"/>
      <c r="J81" s="209"/>
      <c r="K81" s="209"/>
      <c r="L81" s="209"/>
      <c r="M81" s="209"/>
      <c r="N81" s="209"/>
      <c r="O81" s="209"/>
      <c r="P81" s="210"/>
      <c r="Q81" s="166"/>
      <c r="R81" s="167"/>
      <c r="S81" s="167"/>
      <c r="T81" s="167"/>
      <c r="U81" s="167"/>
      <c r="V81" s="167"/>
      <c r="W81" s="168"/>
      <c r="X81" s="252"/>
      <c r="Y81" s="253"/>
      <c r="Z81" s="253"/>
      <c r="AA81" s="253"/>
      <c r="AB81" s="253"/>
      <c r="AC81" s="253"/>
      <c r="AD81" s="254"/>
      <c r="AE81" s="318" t="s">
        <v>178</v>
      </c>
      <c r="AF81" s="253"/>
      <c r="AG81" s="253"/>
      <c r="AH81" s="253"/>
      <c r="AI81" s="253"/>
      <c r="AJ81" s="253"/>
      <c r="AK81" s="254"/>
      <c r="AL81" s="207"/>
      <c r="AM81" s="193"/>
      <c r="AN81" s="194"/>
      <c r="AO81" s="194"/>
      <c r="AP81" s="194"/>
      <c r="AQ81" s="195"/>
    </row>
    <row r="82" spans="2:43" ht="15" thickBot="1" x14ac:dyDescent="0.35"/>
    <row r="83" spans="2:43" ht="14.4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f>GenelBilgiler!T14</f>
        <v>6</v>
      </c>
      <c r="G83" s="180" t="s">
        <v>69</v>
      </c>
      <c r="H83" s="227" t="s">
        <v>198</v>
      </c>
      <c r="I83" s="228"/>
      <c r="J83" s="228"/>
      <c r="K83" s="228"/>
      <c r="L83" s="228"/>
      <c r="M83" s="228"/>
      <c r="N83" s="228"/>
      <c r="O83" s="228"/>
      <c r="P83" s="229"/>
      <c r="Q83" s="160" t="s">
        <v>518</v>
      </c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28.8" customHeight="1" x14ac:dyDescent="0.3">
      <c r="B84" s="247"/>
      <c r="C84" s="250"/>
      <c r="D84" s="184"/>
      <c r="E84" s="186"/>
      <c r="F84" s="188"/>
      <c r="G84" s="181"/>
      <c r="H84" s="217"/>
      <c r="I84" s="218"/>
      <c r="J84" s="218"/>
      <c r="K84" s="218"/>
      <c r="L84" s="218"/>
      <c r="M84" s="218"/>
      <c r="N84" s="218"/>
      <c r="O84" s="218"/>
      <c r="P84" s="219"/>
      <c r="Q84" s="163"/>
      <c r="R84" s="164"/>
      <c r="S84" s="164"/>
      <c r="T84" s="164"/>
      <c r="U84" s="164"/>
      <c r="V84" s="164"/>
      <c r="W84" s="165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33" customHeight="1" x14ac:dyDescent="0.3">
      <c r="B85" s="247"/>
      <c r="C85" s="250"/>
      <c r="D85" s="184">
        <v>2</v>
      </c>
      <c r="E85" s="186" t="s">
        <v>420</v>
      </c>
      <c r="F85" s="97">
        <f>GenelBilgiler!T14-2</f>
        <v>4</v>
      </c>
      <c r="G85" s="181"/>
      <c r="H85" s="172" t="s">
        <v>198</v>
      </c>
      <c r="I85" s="173"/>
      <c r="J85" s="173"/>
      <c r="K85" s="173"/>
      <c r="L85" s="173"/>
      <c r="M85" s="173"/>
      <c r="N85" s="173"/>
      <c r="O85" s="173"/>
      <c r="P85" s="174"/>
      <c r="Q85" s="169"/>
      <c r="R85" s="170"/>
      <c r="S85" s="170"/>
      <c r="T85" s="170"/>
      <c r="U85" s="170"/>
      <c r="V85" s="170"/>
      <c r="W85" s="171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33" customHeight="1" x14ac:dyDescent="0.3">
      <c r="B86" s="247"/>
      <c r="C86" s="250"/>
      <c r="D86" s="184"/>
      <c r="E86" s="186"/>
      <c r="F86" s="97">
        <v>2</v>
      </c>
      <c r="G86" s="181"/>
      <c r="H86" s="217" t="s">
        <v>199</v>
      </c>
      <c r="I86" s="218"/>
      <c r="J86" s="218"/>
      <c r="K86" s="218"/>
      <c r="L86" s="218"/>
      <c r="M86" s="218"/>
      <c r="N86" s="218"/>
      <c r="O86" s="218"/>
      <c r="P86" s="219"/>
      <c r="Q86" s="196" t="s">
        <v>78</v>
      </c>
      <c r="R86" s="197"/>
      <c r="S86" s="197"/>
      <c r="T86" s="197"/>
      <c r="U86" s="197"/>
      <c r="V86" s="197"/>
      <c r="W86" s="198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27.6" customHeight="1" x14ac:dyDescent="0.3">
      <c r="B87" s="247"/>
      <c r="C87" s="250"/>
      <c r="D87" s="184">
        <v>3</v>
      </c>
      <c r="E87" s="186" t="s">
        <v>421</v>
      </c>
      <c r="F87" s="102">
        <f>GenelBilgiler!T14-2</f>
        <v>4</v>
      </c>
      <c r="G87" s="181"/>
      <c r="H87" s="175" t="s">
        <v>199</v>
      </c>
      <c r="I87" s="176"/>
      <c r="J87" s="176"/>
      <c r="K87" s="176"/>
      <c r="L87" s="176"/>
      <c r="M87" s="176"/>
      <c r="N87" s="176"/>
      <c r="O87" s="176"/>
      <c r="P87" s="177"/>
      <c r="Q87" s="163"/>
      <c r="R87" s="164"/>
      <c r="S87" s="164"/>
      <c r="T87" s="164"/>
      <c r="U87" s="164"/>
      <c r="V87" s="164"/>
      <c r="W87" s="165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90" t="s">
        <v>499</v>
      </c>
      <c r="AN87" s="191"/>
      <c r="AO87" s="191"/>
      <c r="AP87" s="191"/>
      <c r="AQ87" s="192"/>
    </row>
    <row r="88" spans="2:43" ht="60" customHeight="1" x14ac:dyDescent="0.3">
      <c r="B88" s="247"/>
      <c r="C88" s="250"/>
      <c r="D88" s="184"/>
      <c r="E88" s="186"/>
      <c r="F88" s="97">
        <v>2</v>
      </c>
      <c r="G88" s="178" t="s">
        <v>26</v>
      </c>
      <c r="H88" s="217" t="s">
        <v>200</v>
      </c>
      <c r="I88" s="218"/>
      <c r="J88" s="218"/>
      <c r="K88" s="218"/>
      <c r="L88" s="218"/>
      <c r="M88" s="218"/>
      <c r="N88" s="218"/>
      <c r="O88" s="218"/>
      <c r="P88" s="219"/>
      <c r="Q88" s="163" t="s">
        <v>333</v>
      </c>
      <c r="R88" s="164"/>
      <c r="S88" s="164"/>
      <c r="T88" s="164"/>
      <c r="U88" s="164"/>
      <c r="V88" s="164"/>
      <c r="W88" s="165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90"/>
      <c r="AN88" s="191"/>
      <c r="AO88" s="191"/>
      <c r="AP88" s="191"/>
      <c r="AQ88" s="192"/>
    </row>
    <row r="89" spans="2:43" ht="33" customHeight="1" x14ac:dyDescent="0.3">
      <c r="B89" s="247"/>
      <c r="C89" s="250"/>
      <c r="D89" s="184">
        <v>4</v>
      </c>
      <c r="E89" s="186" t="s">
        <v>53</v>
      </c>
      <c r="F89" s="188">
        <f>GenelBilgiler!T14</f>
        <v>6</v>
      </c>
      <c r="G89" s="181"/>
      <c r="H89" s="172" t="s">
        <v>200</v>
      </c>
      <c r="I89" s="173"/>
      <c r="J89" s="173"/>
      <c r="K89" s="173"/>
      <c r="L89" s="173"/>
      <c r="M89" s="173"/>
      <c r="N89" s="173"/>
      <c r="O89" s="173"/>
      <c r="P89" s="174"/>
      <c r="Q89" s="163"/>
      <c r="R89" s="164"/>
      <c r="S89" s="164"/>
      <c r="T89" s="164"/>
      <c r="U89" s="164"/>
      <c r="V89" s="164"/>
      <c r="W89" s="165"/>
      <c r="X89" s="222"/>
      <c r="Y89" s="220"/>
      <c r="Z89" s="220"/>
      <c r="AA89" s="220"/>
      <c r="AB89" s="220"/>
      <c r="AC89" s="220"/>
      <c r="AD89" s="221"/>
      <c r="AE89" s="222"/>
      <c r="AF89" s="220"/>
      <c r="AG89" s="220"/>
      <c r="AH89" s="220"/>
      <c r="AI89" s="220"/>
      <c r="AJ89" s="220"/>
      <c r="AK89" s="221"/>
      <c r="AL89" s="205" t="s">
        <v>270</v>
      </c>
      <c r="AM89" s="190"/>
      <c r="AN89" s="191"/>
      <c r="AO89" s="191"/>
      <c r="AP89" s="191"/>
      <c r="AQ89" s="192"/>
    </row>
    <row r="90" spans="2:43" ht="22.2" customHeight="1" thickBot="1" x14ac:dyDescent="0.35">
      <c r="B90" s="248"/>
      <c r="C90" s="251"/>
      <c r="D90" s="185"/>
      <c r="E90" s="187"/>
      <c r="F90" s="189"/>
      <c r="G90" s="179"/>
      <c r="H90" s="208"/>
      <c r="I90" s="209"/>
      <c r="J90" s="209"/>
      <c r="K90" s="209"/>
      <c r="L90" s="209"/>
      <c r="M90" s="209"/>
      <c r="N90" s="209"/>
      <c r="O90" s="209"/>
      <c r="P90" s="210"/>
      <c r="Q90" s="166"/>
      <c r="R90" s="167"/>
      <c r="S90" s="167"/>
      <c r="T90" s="167"/>
      <c r="U90" s="167"/>
      <c r="V90" s="167"/>
      <c r="W90" s="168"/>
      <c r="X90" s="252"/>
      <c r="Y90" s="253"/>
      <c r="Z90" s="253"/>
      <c r="AA90" s="253"/>
      <c r="AB90" s="253"/>
      <c r="AC90" s="253"/>
      <c r="AD90" s="254"/>
      <c r="AE90" s="252"/>
      <c r="AF90" s="253"/>
      <c r="AG90" s="253"/>
      <c r="AH90" s="253"/>
      <c r="AI90" s="253"/>
      <c r="AJ90" s="253"/>
      <c r="AK90" s="254"/>
      <c r="AL90" s="207"/>
      <c r="AM90" s="193"/>
      <c r="AN90" s="194"/>
      <c r="AO90" s="194"/>
      <c r="AP90" s="194"/>
      <c r="AQ90" s="195"/>
    </row>
    <row r="91" spans="2:43" ht="15" thickBot="1" x14ac:dyDescent="0.35"/>
    <row r="92" spans="2:43" ht="6.6" hidden="1" customHeight="1" thickBot="1" x14ac:dyDescent="0.35"/>
    <row r="93" spans="2:43" ht="14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f>GenelBilgiler!T14</f>
        <v>6</v>
      </c>
      <c r="G93" s="180" t="s">
        <v>70</v>
      </c>
      <c r="H93" s="227" t="s">
        <v>342</v>
      </c>
      <c r="I93" s="228"/>
      <c r="J93" s="228"/>
      <c r="K93" s="228"/>
      <c r="L93" s="228"/>
      <c r="M93" s="228"/>
      <c r="N93" s="228"/>
      <c r="O93" s="228"/>
      <c r="P93" s="229"/>
      <c r="Q93" s="160" t="s">
        <v>80</v>
      </c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14.4" customHeight="1" x14ac:dyDescent="0.3">
      <c r="B94" s="247"/>
      <c r="C94" s="250"/>
      <c r="D94" s="184"/>
      <c r="E94" s="186"/>
      <c r="F94" s="188"/>
      <c r="G94" s="181"/>
      <c r="H94" s="217"/>
      <c r="I94" s="218"/>
      <c r="J94" s="218"/>
      <c r="K94" s="218"/>
      <c r="L94" s="218"/>
      <c r="M94" s="218"/>
      <c r="N94" s="218"/>
      <c r="O94" s="218"/>
      <c r="P94" s="219"/>
      <c r="Q94" s="163"/>
      <c r="R94" s="164"/>
      <c r="S94" s="164"/>
      <c r="T94" s="164"/>
      <c r="U94" s="164"/>
      <c r="V94" s="164"/>
      <c r="W94" s="165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14.4" customHeight="1" x14ac:dyDescent="0.3">
      <c r="B95" s="247"/>
      <c r="C95" s="250"/>
      <c r="D95" s="184">
        <v>2</v>
      </c>
      <c r="E95" s="186" t="s">
        <v>409</v>
      </c>
      <c r="F95" s="188">
        <f>GenelBilgiler!T14</f>
        <v>6</v>
      </c>
      <c r="G95" s="181"/>
      <c r="H95" s="172" t="s">
        <v>512</v>
      </c>
      <c r="I95" s="173"/>
      <c r="J95" s="173"/>
      <c r="K95" s="173"/>
      <c r="L95" s="173"/>
      <c r="M95" s="173"/>
      <c r="N95" s="173"/>
      <c r="O95" s="173"/>
      <c r="P95" s="174"/>
      <c r="Q95" s="163"/>
      <c r="R95" s="164"/>
      <c r="S95" s="164"/>
      <c r="T95" s="164"/>
      <c r="U95" s="164"/>
      <c r="V95" s="164"/>
      <c r="W95" s="165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25.8" customHeight="1" x14ac:dyDescent="0.3">
      <c r="B96" s="247"/>
      <c r="C96" s="250"/>
      <c r="D96" s="184"/>
      <c r="E96" s="186"/>
      <c r="F96" s="188"/>
      <c r="G96" s="181"/>
      <c r="H96" s="217"/>
      <c r="I96" s="218"/>
      <c r="J96" s="218"/>
      <c r="K96" s="218"/>
      <c r="L96" s="218"/>
      <c r="M96" s="218"/>
      <c r="N96" s="218"/>
      <c r="O96" s="218"/>
      <c r="P96" s="219"/>
      <c r="Q96" s="163"/>
      <c r="R96" s="164"/>
      <c r="S96" s="164"/>
      <c r="T96" s="164"/>
      <c r="U96" s="164"/>
      <c r="V96" s="164"/>
      <c r="W96" s="165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52.2" customHeight="1" x14ac:dyDescent="0.3">
      <c r="B97" s="247"/>
      <c r="C97" s="250"/>
      <c r="D97" s="184">
        <v>3</v>
      </c>
      <c r="E97" s="186" t="s">
        <v>423</v>
      </c>
      <c r="F97" s="97">
        <f>GenelBilgiler!T14-F98</f>
        <v>3</v>
      </c>
      <c r="G97" s="181"/>
      <c r="H97" s="172" t="s">
        <v>511</v>
      </c>
      <c r="I97" s="173"/>
      <c r="J97" s="173"/>
      <c r="K97" s="173"/>
      <c r="L97" s="173"/>
      <c r="M97" s="173"/>
      <c r="N97" s="173"/>
      <c r="O97" s="173"/>
      <c r="P97" s="174"/>
      <c r="Q97" s="163"/>
      <c r="R97" s="164"/>
      <c r="S97" s="164"/>
      <c r="T97" s="164"/>
      <c r="U97" s="164"/>
      <c r="V97" s="164"/>
      <c r="W97" s="165"/>
      <c r="X97" s="222"/>
      <c r="Y97" s="220"/>
      <c r="Z97" s="220"/>
      <c r="AA97" s="220"/>
      <c r="AB97" s="220"/>
      <c r="AC97" s="220"/>
      <c r="AD97" s="221"/>
      <c r="AE97" s="222"/>
      <c r="AF97" s="220"/>
      <c r="AG97" s="220"/>
      <c r="AH97" s="220"/>
      <c r="AI97" s="220"/>
      <c r="AJ97" s="220"/>
      <c r="AK97" s="221"/>
      <c r="AL97" s="205" t="s">
        <v>262</v>
      </c>
      <c r="AM97" s="190" t="s">
        <v>451</v>
      </c>
      <c r="AN97" s="191"/>
      <c r="AO97" s="191"/>
      <c r="AP97" s="191"/>
      <c r="AQ97" s="192"/>
    </row>
    <row r="98" spans="2:43" ht="33.6" customHeight="1" thickBot="1" x14ac:dyDescent="0.35">
      <c r="B98" s="248"/>
      <c r="C98" s="251"/>
      <c r="D98" s="185"/>
      <c r="E98" s="187"/>
      <c r="F98" s="98">
        <f>ROUNDDOWN(GenelBilgiler!T14/2,0)</f>
        <v>3</v>
      </c>
      <c r="G98" s="179"/>
      <c r="H98" s="230" t="s">
        <v>400</v>
      </c>
      <c r="I98" s="231"/>
      <c r="J98" s="231"/>
      <c r="K98" s="231"/>
      <c r="L98" s="231"/>
      <c r="M98" s="231"/>
      <c r="N98" s="231"/>
      <c r="O98" s="231"/>
      <c r="P98" s="232"/>
      <c r="Q98" s="323" t="s">
        <v>79</v>
      </c>
      <c r="R98" s="324"/>
      <c r="S98" s="324"/>
      <c r="T98" s="324"/>
      <c r="U98" s="324"/>
      <c r="V98" s="324"/>
      <c r="W98" s="325"/>
      <c r="X98" s="252"/>
      <c r="Y98" s="253"/>
      <c r="Z98" s="253"/>
      <c r="AA98" s="253"/>
      <c r="AB98" s="253"/>
      <c r="AC98" s="253"/>
      <c r="AD98" s="254"/>
      <c r="AE98" s="318" t="s">
        <v>183</v>
      </c>
      <c r="AF98" s="319"/>
      <c r="AG98" s="319"/>
      <c r="AH98" s="319"/>
      <c r="AI98" s="319"/>
      <c r="AJ98" s="319"/>
      <c r="AK98" s="320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473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374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M5:AQ7"/>
    <mergeCell ref="B7:C7"/>
    <mergeCell ref="D7:E7"/>
    <mergeCell ref="B9:B16"/>
    <mergeCell ref="C9:C16"/>
    <mergeCell ref="D9:D10"/>
    <mergeCell ref="E9:E10"/>
    <mergeCell ref="F9:F10"/>
    <mergeCell ref="G9:G16"/>
    <mergeCell ref="H9:P10"/>
    <mergeCell ref="Q9:W11"/>
    <mergeCell ref="X9:AD16"/>
    <mergeCell ref="AE9:AK14"/>
    <mergeCell ref="AL9:AL10"/>
    <mergeCell ref="AM9:AQ11"/>
    <mergeCell ref="D11:D12"/>
    <mergeCell ref="E11:E12"/>
    <mergeCell ref="H11:P11"/>
    <mergeCell ref="AL11:AL12"/>
    <mergeCell ref="H12:P12"/>
    <mergeCell ref="H15:P16"/>
    <mergeCell ref="AE15:AK16"/>
    <mergeCell ref="AL15:AL16"/>
    <mergeCell ref="AM15:AQ16"/>
    <mergeCell ref="B18:B25"/>
    <mergeCell ref="C18:C25"/>
    <mergeCell ref="D18:D19"/>
    <mergeCell ref="E18:E19"/>
    <mergeCell ref="F18:F19"/>
    <mergeCell ref="G18:G25"/>
    <mergeCell ref="Q12:W16"/>
    <mergeCell ref="AM12:AQ12"/>
    <mergeCell ref="D13:D14"/>
    <mergeCell ref="E13:E14"/>
    <mergeCell ref="H13:P13"/>
    <mergeCell ref="AL13:AL14"/>
    <mergeCell ref="H14:P14"/>
    <mergeCell ref="D15:D16"/>
    <mergeCell ref="E15:E16"/>
    <mergeCell ref="F15:F16"/>
    <mergeCell ref="AM22:AQ23"/>
    <mergeCell ref="D20:D21"/>
    <mergeCell ref="E20:E21"/>
    <mergeCell ref="F20:F21"/>
    <mergeCell ref="H20:P21"/>
    <mergeCell ref="AL20:AL21"/>
    <mergeCell ref="AM20:AQ21"/>
    <mergeCell ref="H18:P19"/>
    <mergeCell ref="Q18:W25"/>
    <mergeCell ref="X18:AD25"/>
    <mergeCell ref="AE18:AK23"/>
    <mergeCell ref="AL18:AL19"/>
    <mergeCell ref="AM18:AQ19"/>
    <mergeCell ref="AM24:AQ25"/>
    <mergeCell ref="D24:D25"/>
    <mergeCell ref="E24:E25"/>
    <mergeCell ref="F24:F25"/>
    <mergeCell ref="H24:P25"/>
    <mergeCell ref="AE24:AK25"/>
    <mergeCell ref="AL24:AL25"/>
    <mergeCell ref="D22:D23"/>
    <mergeCell ref="E22:E23"/>
    <mergeCell ref="F22:F23"/>
    <mergeCell ref="H22:P23"/>
    <mergeCell ref="AL22:AL23"/>
    <mergeCell ref="H27:P28"/>
    <mergeCell ref="Q27:W30"/>
    <mergeCell ref="X27:AD30"/>
    <mergeCell ref="AE27:AK30"/>
    <mergeCell ref="AL27:AL28"/>
    <mergeCell ref="AM27:AQ28"/>
    <mergeCell ref="H29:P30"/>
    <mergeCell ref="AL29:AL30"/>
    <mergeCell ref="AM29:AQ30"/>
    <mergeCell ref="AM31:AQ32"/>
    <mergeCell ref="D33:D34"/>
    <mergeCell ref="E33:E34"/>
    <mergeCell ref="F33:F34"/>
    <mergeCell ref="G33:G34"/>
    <mergeCell ref="H33:P34"/>
    <mergeCell ref="Q33:W34"/>
    <mergeCell ref="X33:AD34"/>
    <mergeCell ref="AE33:AK34"/>
    <mergeCell ref="AL33:AL34"/>
    <mergeCell ref="D31:AL32"/>
    <mergeCell ref="AM33:AQ34"/>
    <mergeCell ref="B36:B45"/>
    <mergeCell ref="C36:C45"/>
    <mergeCell ref="D36:D37"/>
    <mergeCell ref="E36:E37"/>
    <mergeCell ref="F36:F37"/>
    <mergeCell ref="G36:G41"/>
    <mergeCell ref="H36:P37"/>
    <mergeCell ref="Q36:W41"/>
    <mergeCell ref="X36:AD45"/>
    <mergeCell ref="E40:E41"/>
    <mergeCell ref="F40:F41"/>
    <mergeCell ref="H40:P41"/>
    <mergeCell ref="F44:F45"/>
    <mergeCell ref="H44:P45"/>
    <mergeCell ref="B27:B34"/>
    <mergeCell ref="C27:C34"/>
    <mergeCell ref="D27:D28"/>
    <mergeCell ref="E27:E28"/>
    <mergeCell ref="F27:F28"/>
    <mergeCell ref="G27:G30"/>
    <mergeCell ref="D29:D30"/>
    <mergeCell ref="E29:E30"/>
    <mergeCell ref="F29:F30"/>
    <mergeCell ref="AL40:AL41"/>
    <mergeCell ref="AM40:AQ41"/>
    <mergeCell ref="D42:D43"/>
    <mergeCell ref="E42:E43"/>
    <mergeCell ref="F42:F43"/>
    <mergeCell ref="G42:G45"/>
    <mergeCell ref="H42:P43"/>
    <mergeCell ref="AE36:AK41"/>
    <mergeCell ref="AL36:AL37"/>
    <mergeCell ref="AM36:AQ37"/>
    <mergeCell ref="D38:D39"/>
    <mergeCell ref="E38:E39"/>
    <mergeCell ref="F38:F39"/>
    <mergeCell ref="H38:P39"/>
    <mergeCell ref="AL38:AL39"/>
    <mergeCell ref="AM38:AQ39"/>
    <mergeCell ref="D40:D41"/>
    <mergeCell ref="AM44:AQ45"/>
    <mergeCell ref="Q42:W45"/>
    <mergeCell ref="AE42:AK43"/>
    <mergeCell ref="AL42:AL43"/>
    <mergeCell ref="AM42:AQ43"/>
    <mergeCell ref="D44:D45"/>
    <mergeCell ref="E44:E45"/>
    <mergeCell ref="AE44:AK45"/>
    <mergeCell ref="AL44:AL45"/>
    <mergeCell ref="AE47:AK50"/>
    <mergeCell ref="AL47:AL48"/>
    <mergeCell ref="AM47:AQ48"/>
    <mergeCell ref="D49:D50"/>
    <mergeCell ref="E49:E50"/>
    <mergeCell ref="F49:F50"/>
    <mergeCell ref="H49:P50"/>
    <mergeCell ref="AL49:AL50"/>
    <mergeCell ref="AM49:AQ50"/>
    <mergeCell ref="D47:D48"/>
    <mergeCell ref="E47:E48"/>
    <mergeCell ref="F47:F48"/>
    <mergeCell ref="G47:G52"/>
    <mergeCell ref="H47:P48"/>
    <mergeCell ref="Q47:W52"/>
    <mergeCell ref="X47:AD52"/>
    <mergeCell ref="AM51:AQ52"/>
    <mergeCell ref="B53:AQ53"/>
    <mergeCell ref="B55:B60"/>
    <mergeCell ref="C55:C60"/>
    <mergeCell ref="D55:D56"/>
    <mergeCell ref="E55:E56"/>
    <mergeCell ref="F55:F56"/>
    <mergeCell ref="G55:G58"/>
    <mergeCell ref="H55:P56"/>
    <mergeCell ref="Q55:W58"/>
    <mergeCell ref="D51:D52"/>
    <mergeCell ref="E51:E52"/>
    <mergeCell ref="F51:F52"/>
    <mergeCell ref="H51:P52"/>
    <mergeCell ref="AE51:AK52"/>
    <mergeCell ref="AL51:AL52"/>
    <mergeCell ref="B47:B52"/>
    <mergeCell ref="C47:C52"/>
    <mergeCell ref="B62:B71"/>
    <mergeCell ref="C62:C71"/>
    <mergeCell ref="D62:D63"/>
    <mergeCell ref="E62:E63"/>
    <mergeCell ref="F62:F63"/>
    <mergeCell ref="G62:G71"/>
    <mergeCell ref="H62:P63"/>
    <mergeCell ref="Q62:W65"/>
    <mergeCell ref="D59:D60"/>
    <mergeCell ref="E59:E60"/>
    <mergeCell ref="F59:F60"/>
    <mergeCell ref="G59:G60"/>
    <mergeCell ref="H59:P60"/>
    <mergeCell ref="Q59:W60"/>
    <mergeCell ref="D66:D67"/>
    <mergeCell ref="E66:E67"/>
    <mergeCell ref="F66:F67"/>
    <mergeCell ref="H66:P67"/>
    <mergeCell ref="Q66:W71"/>
    <mergeCell ref="AM62:AQ63"/>
    <mergeCell ref="D64:D65"/>
    <mergeCell ref="E64:E65"/>
    <mergeCell ref="F64:F65"/>
    <mergeCell ref="H64:P65"/>
    <mergeCell ref="AL64:AL65"/>
    <mergeCell ref="AM64:AQ65"/>
    <mergeCell ref="AL59:AL60"/>
    <mergeCell ref="AM59:AQ60"/>
    <mergeCell ref="X55:AD60"/>
    <mergeCell ref="AE55:AK60"/>
    <mergeCell ref="AL55:AL56"/>
    <mergeCell ref="AM55:AQ56"/>
    <mergeCell ref="D57:D58"/>
    <mergeCell ref="E57:E58"/>
    <mergeCell ref="F57:F58"/>
    <mergeCell ref="H57:P58"/>
    <mergeCell ref="AL57:AL58"/>
    <mergeCell ref="AM57:AQ58"/>
    <mergeCell ref="AL66:AL67"/>
    <mergeCell ref="D68:D69"/>
    <mergeCell ref="E68:E69"/>
    <mergeCell ref="F68:F69"/>
    <mergeCell ref="H68:P69"/>
    <mergeCell ref="X62:AD71"/>
    <mergeCell ref="AE62:AK67"/>
    <mergeCell ref="AL62:AL63"/>
    <mergeCell ref="AE68:AK69"/>
    <mergeCell ref="AL68:AL69"/>
    <mergeCell ref="AM68:AQ69"/>
    <mergeCell ref="D70:D71"/>
    <mergeCell ref="E70:E71"/>
    <mergeCell ref="F70:F71"/>
    <mergeCell ref="H70:P71"/>
    <mergeCell ref="AE70:AK71"/>
    <mergeCell ref="AL70:AL71"/>
    <mergeCell ref="AM70:AQ71"/>
    <mergeCell ref="H74:P75"/>
    <mergeCell ref="Q74:W75"/>
    <mergeCell ref="X74:AD75"/>
    <mergeCell ref="AE74:AK75"/>
    <mergeCell ref="AL74:AL75"/>
    <mergeCell ref="AM74:AQ75"/>
    <mergeCell ref="B74:B81"/>
    <mergeCell ref="C74:C81"/>
    <mergeCell ref="D74:D75"/>
    <mergeCell ref="E74:E75"/>
    <mergeCell ref="F74:F75"/>
    <mergeCell ref="G74:G75"/>
    <mergeCell ref="D76:AL77"/>
    <mergeCell ref="H79:P79"/>
    <mergeCell ref="Q79:W81"/>
    <mergeCell ref="D80:D81"/>
    <mergeCell ref="AM76:AQ77"/>
    <mergeCell ref="D78:D79"/>
    <mergeCell ref="E78:E79"/>
    <mergeCell ref="G78:G81"/>
    <mergeCell ref="H78:P78"/>
    <mergeCell ref="Q78:W78"/>
    <mergeCell ref="X78:AD81"/>
    <mergeCell ref="AE78:AK80"/>
    <mergeCell ref="AL78:AL79"/>
    <mergeCell ref="AM78:AQ81"/>
    <mergeCell ref="E80:E81"/>
    <mergeCell ref="F80:F81"/>
    <mergeCell ref="H80:P81"/>
    <mergeCell ref="AL80:AL81"/>
    <mergeCell ref="AE81:AK81"/>
    <mergeCell ref="B83:B90"/>
    <mergeCell ref="C83:C90"/>
    <mergeCell ref="D83:D84"/>
    <mergeCell ref="E83:E84"/>
    <mergeCell ref="F83:F84"/>
    <mergeCell ref="AM83:AQ84"/>
    <mergeCell ref="D85:D86"/>
    <mergeCell ref="E85:E86"/>
    <mergeCell ref="H85:P85"/>
    <mergeCell ref="AL85:AL86"/>
    <mergeCell ref="AM85:AQ86"/>
    <mergeCell ref="H86:P86"/>
    <mergeCell ref="Q86:W87"/>
    <mergeCell ref="D87:D88"/>
    <mergeCell ref="E87:E88"/>
    <mergeCell ref="G83:G87"/>
    <mergeCell ref="H83:P84"/>
    <mergeCell ref="Q83:W85"/>
    <mergeCell ref="X83:AD90"/>
    <mergeCell ref="AE83:AK88"/>
    <mergeCell ref="AL83:AL84"/>
    <mergeCell ref="H87:P87"/>
    <mergeCell ref="AL87:AL88"/>
    <mergeCell ref="AM87:AQ90"/>
    <mergeCell ref="G88:G90"/>
    <mergeCell ref="H88:P88"/>
    <mergeCell ref="Q88:W90"/>
    <mergeCell ref="D89:D90"/>
    <mergeCell ref="E89:E90"/>
    <mergeCell ref="F89:F90"/>
    <mergeCell ref="H89:P90"/>
    <mergeCell ref="AE89:AK90"/>
    <mergeCell ref="AL89:AL90"/>
    <mergeCell ref="B93:B98"/>
    <mergeCell ref="C93:C98"/>
    <mergeCell ref="D93:D94"/>
    <mergeCell ref="E93:E94"/>
    <mergeCell ref="F93:F94"/>
    <mergeCell ref="G93:G98"/>
    <mergeCell ref="D95:D96"/>
    <mergeCell ref="E95:E96"/>
    <mergeCell ref="F95:F96"/>
    <mergeCell ref="D97:D98"/>
    <mergeCell ref="E97:E98"/>
    <mergeCell ref="H97:P97"/>
    <mergeCell ref="AL97:AL98"/>
    <mergeCell ref="AM97:AQ98"/>
    <mergeCell ref="H98:P98"/>
    <mergeCell ref="Q98:W98"/>
    <mergeCell ref="AE98:AK98"/>
    <mergeCell ref="H93:P94"/>
    <mergeCell ref="Q93:W97"/>
    <mergeCell ref="X93:AD98"/>
    <mergeCell ref="AE93:AK97"/>
    <mergeCell ref="AL93:AL94"/>
    <mergeCell ref="AM93:AQ94"/>
    <mergeCell ref="H95:P96"/>
    <mergeCell ref="AL95:AL96"/>
    <mergeCell ref="AM95:AQ96"/>
    <mergeCell ref="C107:H107"/>
    <mergeCell ref="J107:O107"/>
    <mergeCell ref="Q107:Y107"/>
    <mergeCell ref="AA107:AI107"/>
    <mergeCell ref="AJ107:AQ107"/>
    <mergeCell ref="AJ108:AQ108"/>
    <mergeCell ref="B100:AQ102"/>
    <mergeCell ref="B103:AQ103"/>
    <mergeCell ref="C106:H106"/>
    <mergeCell ref="J106:O106"/>
    <mergeCell ref="Q106:Y106"/>
    <mergeCell ref="AA106:AI106"/>
    <mergeCell ref="AJ106:AQ106"/>
    <mergeCell ref="C111:H111"/>
    <mergeCell ref="J111:O111"/>
    <mergeCell ref="Q111:Y111"/>
    <mergeCell ref="AA111:AI111"/>
    <mergeCell ref="AJ111:AQ111"/>
    <mergeCell ref="AJ112:AQ112"/>
    <mergeCell ref="AJ109:AQ109"/>
    <mergeCell ref="C110:H110"/>
    <mergeCell ref="J110:O110"/>
    <mergeCell ref="Q110:Y110"/>
    <mergeCell ref="AA110:AI110"/>
    <mergeCell ref="AJ110:AQ110"/>
    <mergeCell ref="C115:H115"/>
    <mergeCell ref="J115:O115"/>
    <mergeCell ref="Q115:Y115"/>
    <mergeCell ref="AA115:AI115"/>
    <mergeCell ref="AJ115:AQ115"/>
    <mergeCell ref="AJ116:AQ116"/>
    <mergeCell ref="AJ113:AQ113"/>
    <mergeCell ref="C114:H114"/>
    <mergeCell ref="J114:O114"/>
    <mergeCell ref="Q114:Y114"/>
    <mergeCell ref="AA114:AI114"/>
    <mergeCell ref="AJ114:AQ114"/>
    <mergeCell ref="C119:H119"/>
    <mergeCell ref="J119:O119"/>
    <mergeCell ref="Q119:Y119"/>
    <mergeCell ref="AA119:AI119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</mergeCells>
  <pageMargins left="0.39370078740157483" right="0.39370078740157483" top="0.39370078740157483" bottom="0.39370078740157483" header="0" footer="0"/>
  <pageSetup paperSize="9" scale="86" orientation="landscape" horizontalDpi="300" verticalDpi="0" r:id="rId1"/>
  <rowBreaks count="4" manualBreakCount="4">
    <brk id="26" max="16383" man="1"/>
    <brk id="54" max="16383" man="1"/>
    <brk id="72" max="16383" man="1"/>
    <brk id="90" max="4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122"/>
  <sheetViews>
    <sheetView showGridLines="0" view="pageBreakPreview" zoomScaleNormal="100" zoomScaleSheetLayoutView="100" workbookViewId="0"/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</cols>
  <sheetData>
    <row r="1" spans="1:43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12. SINIFLAR MATEMATİK DERSİ ÜNİTELENDİRİLMİŞ YILLIK DERS PLANI"</f>
        <v>2021 – 2022 EĞİTİM ÖĞRETİM YILI
BOYABAT ANADOLU İMAM HATİP LİSESİ
12. SINIFLAR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4.4" customHeight="1" x14ac:dyDescent="0.3">
      <c r="B9" s="246" t="s">
        <v>6</v>
      </c>
      <c r="C9" s="249"/>
      <c r="D9" s="281">
        <v>1</v>
      </c>
      <c r="E9" s="281" t="s">
        <v>403</v>
      </c>
      <c r="F9" s="259">
        <f>GenelBilgiler!T17</f>
        <v>6</v>
      </c>
      <c r="G9" s="180" t="s">
        <v>81</v>
      </c>
      <c r="H9" s="227" t="s">
        <v>136</v>
      </c>
      <c r="I9" s="228"/>
      <c r="J9" s="228"/>
      <c r="K9" s="228"/>
      <c r="L9" s="228"/>
      <c r="M9" s="228"/>
      <c r="N9" s="228"/>
      <c r="O9" s="228"/>
      <c r="P9" s="229"/>
      <c r="Q9" s="160" t="s">
        <v>86</v>
      </c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326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14.4" customHeight="1" x14ac:dyDescent="0.3">
      <c r="B10" s="247"/>
      <c r="C10" s="250"/>
      <c r="D10" s="275"/>
      <c r="E10" s="275"/>
      <c r="F10" s="188"/>
      <c r="G10" s="181"/>
      <c r="H10" s="217"/>
      <c r="I10" s="218"/>
      <c r="J10" s="218"/>
      <c r="K10" s="218"/>
      <c r="L10" s="218"/>
      <c r="M10" s="218"/>
      <c r="N10" s="218"/>
      <c r="O10" s="218"/>
      <c r="P10" s="219"/>
      <c r="Q10" s="163"/>
      <c r="R10" s="164"/>
      <c r="S10" s="164"/>
      <c r="T10" s="164"/>
      <c r="U10" s="164"/>
      <c r="V10" s="164"/>
      <c r="W10" s="165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26.4" customHeight="1" x14ac:dyDescent="0.3">
      <c r="B11" s="247"/>
      <c r="C11" s="250"/>
      <c r="D11" s="269">
        <v>2</v>
      </c>
      <c r="E11" s="269" t="s">
        <v>404</v>
      </c>
      <c r="F11" s="102">
        <v>2</v>
      </c>
      <c r="G11" s="181"/>
      <c r="H11" s="172" t="s">
        <v>136</v>
      </c>
      <c r="I11" s="173"/>
      <c r="J11" s="173"/>
      <c r="K11" s="173"/>
      <c r="L11" s="173"/>
      <c r="M11" s="173"/>
      <c r="N11" s="173"/>
      <c r="O11" s="173"/>
      <c r="P11" s="174"/>
      <c r="Q11" s="169"/>
      <c r="R11" s="170"/>
      <c r="S11" s="170"/>
      <c r="T11" s="170"/>
      <c r="U11" s="170"/>
      <c r="V11" s="170"/>
      <c r="W11" s="171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33" customHeight="1" x14ac:dyDescent="0.3">
      <c r="B12" s="247"/>
      <c r="C12" s="250"/>
      <c r="D12" s="275"/>
      <c r="E12" s="275"/>
      <c r="F12" s="103">
        <f>GenelBilgiler!T17-2</f>
        <v>4</v>
      </c>
      <c r="G12" s="181"/>
      <c r="H12" s="217" t="s">
        <v>137</v>
      </c>
      <c r="I12" s="218"/>
      <c r="J12" s="218"/>
      <c r="K12" s="218"/>
      <c r="L12" s="218"/>
      <c r="M12" s="218"/>
      <c r="N12" s="218"/>
      <c r="O12" s="218"/>
      <c r="P12" s="219"/>
      <c r="Q12" s="196" t="s">
        <v>87</v>
      </c>
      <c r="R12" s="197"/>
      <c r="S12" s="197"/>
      <c r="T12" s="197"/>
      <c r="U12" s="197"/>
      <c r="V12" s="197"/>
      <c r="W12" s="198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51"/>
      <c r="AN12" s="152"/>
      <c r="AO12" s="152"/>
      <c r="AP12" s="152"/>
      <c r="AQ12" s="153"/>
    </row>
    <row r="13" spans="1:43" ht="14.4" customHeight="1" x14ac:dyDescent="0.3">
      <c r="B13" s="247"/>
      <c r="C13" s="250"/>
      <c r="D13" s="269">
        <v>3</v>
      </c>
      <c r="E13" s="269" t="s">
        <v>405</v>
      </c>
      <c r="F13" s="188">
        <f>GenelBilgiler!T17</f>
        <v>6</v>
      </c>
      <c r="G13" s="181"/>
      <c r="H13" s="278" t="s">
        <v>138</v>
      </c>
      <c r="I13" s="279"/>
      <c r="J13" s="279"/>
      <c r="K13" s="279"/>
      <c r="L13" s="279"/>
      <c r="M13" s="279"/>
      <c r="N13" s="279"/>
      <c r="O13" s="279"/>
      <c r="P13" s="280"/>
      <c r="Q13" s="163"/>
      <c r="R13" s="164"/>
      <c r="S13" s="164"/>
      <c r="T13" s="164"/>
      <c r="U13" s="164"/>
      <c r="V13" s="164"/>
      <c r="W13" s="165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07"/>
      <c r="AN13" s="108"/>
      <c r="AO13" s="108"/>
      <c r="AP13" s="108"/>
      <c r="AQ13" s="109"/>
    </row>
    <row r="14" spans="1:43" ht="23.4" customHeight="1" x14ac:dyDescent="0.3">
      <c r="B14" s="247"/>
      <c r="C14" s="250"/>
      <c r="D14" s="275"/>
      <c r="E14" s="275"/>
      <c r="F14" s="188"/>
      <c r="G14" s="181"/>
      <c r="H14" s="217"/>
      <c r="I14" s="218"/>
      <c r="J14" s="218"/>
      <c r="K14" s="218"/>
      <c r="L14" s="218"/>
      <c r="M14" s="218"/>
      <c r="N14" s="218"/>
      <c r="O14" s="218"/>
      <c r="P14" s="219"/>
      <c r="Q14" s="163"/>
      <c r="R14" s="164"/>
      <c r="S14" s="164"/>
      <c r="T14" s="164"/>
      <c r="U14" s="164"/>
      <c r="V14" s="164"/>
      <c r="W14" s="165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07"/>
      <c r="AN14" s="108"/>
      <c r="AO14" s="108"/>
      <c r="AP14" s="108"/>
      <c r="AQ14" s="109"/>
    </row>
    <row r="15" spans="1:43" ht="14.4" customHeight="1" x14ac:dyDescent="0.3">
      <c r="B15" s="247"/>
      <c r="C15" s="250"/>
      <c r="D15" s="184">
        <v>4</v>
      </c>
      <c r="E15" s="186" t="s">
        <v>406</v>
      </c>
      <c r="F15" s="188">
        <f>GenelBilgiler!T17</f>
        <v>6</v>
      </c>
      <c r="G15" s="181"/>
      <c r="H15" s="172" t="s">
        <v>139</v>
      </c>
      <c r="I15" s="173"/>
      <c r="J15" s="173"/>
      <c r="K15" s="173"/>
      <c r="L15" s="173"/>
      <c r="M15" s="173"/>
      <c r="N15" s="173"/>
      <c r="O15" s="173"/>
      <c r="P15" s="174"/>
      <c r="Q15" s="163"/>
      <c r="R15" s="164"/>
      <c r="S15" s="164"/>
      <c r="T15" s="164"/>
      <c r="U15" s="164"/>
      <c r="V15" s="164"/>
      <c r="W15" s="165"/>
      <c r="X15" s="222"/>
      <c r="Y15" s="220"/>
      <c r="Z15" s="220"/>
      <c r="AA15" s="220"/>
      <c r="AB15" s="220"/>
      <c r="AC15" s="220"/>
      <c r="AD15" s="221"/>
      <c r="AE15" s="308" t="s">
        <v>184</v>
      </c>
      <c r="AF15" s="220"/>
      <c r="AG15" s="220"/>
      <c r="AH15" s="220"/>
      <c r="AI15" s="220"/>
      <c r="AJ15" s="220"/>
      <c r="AK15" s="221"/>
      <c r="AL15" s="205" t="s">
        <v>240</v>
      </c>
      <c r="AM15" s="190" t="s">
        <v>162</v>
      </c>
      <c r="AN15" s="191"/>
      <c r="AO15" s="191"/>
      <c r="AP15" s="191"/>
      <c r="AQ15" s="192"/>
    </row>
    <row r="16" spans="1:43" ht="37.200000000000003" customHeight="1" thickBot="1" x14ac:dyDescent="0.35">
      <c r="B16" s="248"/>
      <c r="C16" s="251"/>
      <c r="D16" s="185"/>
      <c r="E16" s="187"/>
      <c r="F16" s="189"/>
      <c r="G16" s="179"/>
      <c r="H16" s="208"/>
      <c r="I16" s="209"/>
      <c r="J16" s="209"/>
      <c r="K16" s="209"/>
      <c r="L16" s="209"/>
      <c r="M16" s="209"/>
      <c r="N16" s="209"/>
      <c r="O16" s="209"/>
      <c r="P16" s="210"/>
      <c r="Q16" s="166"/>
      <c r="R16" s="167"/>
      <c r="S16" s="167"/>
      <c r="T16" s="167"/>
      <c r="U16" s="167"/>
      <c r="V16" s="167"/>
      <c r="W16" s="168"/>
      <c r="X16" s="252"/>
      <c r="Y16" s="253"/>
      <c r="Z16" s="253"/>
      <c r="AA16" s="253"/>
      <c r="AB16" s="253"/>
      <c r="AC16" s="253"/>
      <c r="AD16" s="254"/>
      <c r="AE16" s="252"/>
      <c r="AF16" s="253"/>
      <c r="AG16" s="253"/>
      <c r="AH16" s="253"/>
      <c r="AI16" s="253"/>
      <c r="AJ16" s="253"/>
      <c r="AK16" s="254"/>
      <c r="AL16" s="207"/>
      <c r="AM16" s="193"/>
      <c r="AN16" s="194"/>
      <c r="AO16" s="194"/>
      <c r="AP16" s="194"/>
      <c r="AQ16" s="195"/>
    </row>
    <row r="17" spans="1:43" ht="22.2" customHeight="1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14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f>GenelBilgiler!T17</f>
        <v>6</v>
      </c>
      <c r="G18" s="180" t="s">
        <v>81</v>
      </c>
      <c r="H18" s="227" t="s">
        <v>139</v>
      </c>
      <c r="I18" s="228"/>
      <c r="J18" s="228"/>
      <c r="K18" s="228"/>
      <c r="L18" s="228"/>
      <c r="M18" s="228"/>
      <c r="N18" s="228"/>
      <c r="O18" s="228"/>
      <c r="P18" s="229"/>
      <c r="Q18" s="160" t="s">
        <v>87</v>
      </c>
      <c r="R18" s="161"/>
      <c r="S18" s="161"/>
      <c r="T18" s="161"/>
      <c r="U18" s="161"/>
      <c r="V18" s="161"/>
      <c r="W18" s="162"/>
      <c r="X18" s="223" t="s">
        <v>324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22.2" customHeight="1" x14ac:dyDescent="0.3">
      <c r="B19" s="247"/>
      <c r="C19" s="250"/>
      <c r="D19" s="184"/>
      <c r="E19" s="186"/>
      <c r="F19" s="188"/>
      <c r="G19" s="181"/>
      <c r="H19" s="217"/>
      <c r="I19" s="218"/>
      <c r="J19" s="218"/>
      <c r="K19" s="218"/>
      <c r="L19" s="218"/>
      <c r="M19" s="218"/>
      <c r="N19" s="218"/>
      <c r="O19" s="218"/>
      <c r="P19" s="219"/>
      <c r="Q19" s="169"/>
      <c r="R19" s="170"/>
      <c r="S19" s="170"/>
      <c r="T19" s="170"/>
      <c r="U19" s="170"/>
      <c r="V19" s="170"/>
      <c r="W19" s="171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14.4" customHeight="1" x14ac:dyDescent="0.3">
      <c r="B20" s="247"/>
      <c r="C20" s="250"/>
      <c r="D20" s="184">
        <v>2</v>
      </c>
      <c r="E20" s="186" t="s">
        <v>52</v>
      </c>
      <c r="F20" s="188">
        <f>GenelBilgiler!T17</f>
        <v>6</v>
      </c>
      <c r="G20" s="181"/>
      <c r="H20" s="172" t="s">
        <v>140</v>
      </c>
      <c r="I20" s="173"/>
      <c r="J20" s="173"/>
      <c r="K20" s="173"/>
      <c r="L20" s="173"/>
      <c r="M20" s="173"/>
      <c r="N20" s="173"/>
      <c r="O20" s="173"/>
      <c r="P20" s="174"/>
      <c r="Q20" s="196" t="s">
        <v>526</v>
      </c>
      <c r="R20" s="197"/>
      <c r="S20" s="197"/>
      <c r="T20" s="197"/>
      <c r="U20" s="197"/>
      <c r="V20" s="197"/>
      <c r="W20" s="198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40.799999999999997" customHeight="1" x14ac:dyDescent="0.3">
      <c r="B21" s="247"/>
      <c r="C21" s="250"/>
      <c r="D21" s="184"/>
      <c r="E21" s="186"/>
      <c r="F21" s="188"/>
      <c r="G21" s="181"/>
      <c r="H21" s="217"/>
      <c r="I21" s="218"/>
      <c r="J21" s="218"/>
      <c r="K21" s="218"/>
      <c r="L21" s="218"/>
      <c r="M21" s="218"/>
      <c r="N21" s="218"/>
      <c r="O21" s="218"/>
      <c r="P21" s="219"/>
      <c r="Q21" s="163"/>
      <c r="R21" s="164"/>
      <c r="S21" s="164"/>
      <c r="T21" s="164"/>
      <c r="U21" s="164"/>
      <c r="V21" s="164"/>
      <c r="W21" s="165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29.4" customHeight="1" x14ac:dyDescent="0.3">
      <c r="B22" s="247"/>
      <c r="C22" s="250"/>
      <c r="D22" s="184">
        <v>3</v>
      </c>
      <c r="E22" s="186" t="s">
        <v>31</v>
      </c>
      <c r="F22" s="102">
        <v>2</v>
      </c>
      <c r="G22" s="181"/>
      <c r="H22" s="172" t="s">
        <v>140</v>
      </c>
      <c r="I22" s="173"/>
      <c r="J22" s="173"/>
      <c r="K22" s="173"/>
      <c r="L22" s="173"/>
      <c r="M22" s="173"/>
      <c r="N22" s="173"/>
      <c r="O22" s="173"/>
      <c r="P22" s="174"/>
      <c r="Q22" s="163"/>
      <c r="R22" s="164"/>
      <c r="S22" s="164"/>
      <c r="T22" s="164"/>
      <c r="U22" s="164"/>
      <c r="V22" s="164"/>
      <c r="W22" s="165"/>
      <c r="X22" s="222"/>
      <c r="Y22" s="220"/>
      <c r="Z22" s="220"/>
      <c r="AA22" s="220"/>
      <c r="AB22" s="220"/>
      <c r="AC22" s="220"/>
      <c r="AD22" s="221"/>
      <c r="AE22" s="308" t="s">
        <v>187</v>
      </c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43.8" customHeight="1" x14ac:dyDescent="0.3">
      <c r="B23" s="247"/>
      <c r="C23" s="250"/>
      <c r="D23" s="184"/>
      <c r="E23" s="186"/>
      <c r="F23" s="103">
        <f>GenelBilgiler!T17-2</f>
        <v>4</v>
      </c>
      <c r="G23" s="206"/>
      <c r="H23" s="217" t="s">
        <v>401</v>
      </c>
      <c r="I23" s="218"/>
      <c r="J23" s="218"/>
      <c r="K23" s="218"/>
      <c r="L23" s="218"/>
      <c r="M23" s="218"/>
      <c r="N23" s="218"/>
      <c r="O23" s="218"/>
      <c r="P23" s="219"/>
      <c r="Q23" s="169"/>
      <c r="R23" s="170"/>
      <c r="S23" s="170"/>
      <c r="T23" s="170"/>
      <c r="U23" s="170"/>
      <c r="V23" s="170"/>
      <c r="W23" s="171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4.4" customHeight="1" x14ac:dyDescent="0.3">
      <c r="B24" s="247"/>
      <c r="C24" s="250"/>
      <c r="D24" s="184">
        <v>4</v>
      </c>
      <c r="E24" s="186" t="s">
        <v>407</v>
      </c>
      <c r="F24" s="188">
        <f>GenelBilgiler!T17</f>
        <v>6</v>
      </c>
      <c r="G24" s="178" t="s">
        <v>82</v>
      </c>
      <c r="H24" s="172" t="s">
        <v>141</v>
      </c>
      <c r="I24" s="173"/>
      <c r="J24" s="173"/>
      <c r="K24" s="173"/>
      <c r="L24" s="173"/>
      <c r="M24" s="173"/>
      <c r="N24" s="173"/>
      <c r="O24" s="173"/>
      <c r="P24" s="174"/>
      <c r="Q24" s="196" t="s">
        <v>527</v>
      </c>
      <c r="R24" s="197"/>
      <c r="S24" s="197"/>
      <c r="T24" s="197"/>
      <c r="U24" s="197"/>
      <c r="V24" s="197"/>
      <c r="W24" s="198"/>
      <c r="X24" s="222"/>
      <c r="Y24" s="220"/>
      <c r="Z24" s="220"/>
      <c r="AA24" s="220"/>
      <c r="AB24" s="220"/>
      <c r="AC24" s="220"/>
      <c r="AD24" s="221"/>
      <c r="AE24" s="222"/>
      <c r="AF24" s="220"/>
      <c r="AG24" s="220"/>
      <c r="AH24" s="220"/>
      <c r="AI24" s="220"/>
      <c r="AJ24" s="220"/>
      <c r="AK24" s="221"/>
      <c r="AL24" s="205" t="s">
        <v>246</v>
      </c>
      <c r="AM24" s="190" t="s">
        <v>56</v>
      </c>
      <c r="AN24" s="191"/>
      <c r="AO24" s="191"/>
      <c r="AP24" s="191"/>
      <c r="AQ24" s="192"/>
    </row>
    <row r="25" spans="1:43" ht="36" customHeight="1" thickBot="1" x14ac:dyDescent="0.35">
      <c r="B25" s="248"/>
      <c r="C25" s="251"/>
      <c r="D25" s="185"/>
      <c r="E25" s="187"/>
      <c r="F25" s="189"/>
      <c r="G25" s="179"/>
      <c r="H25" s="208"/>
      <c r="I25" s="209"/>
      <c r="J25" s="209"/>
      <c r="K25" s="209"/>
      <c r="L25" s="209"/>
      <c r="M25" s="209"/>
      <c r="N25" s="209"/>
      <c r="O25" s="209"/>
      <c r="P25" s="210"/>
      <c r="Q25" s="166"/>
      <c r="R25" s="167"/>
      <c r="S25" s="167"/>
      <c r="T25" s="167"/>
      <c r="U25" s="167"/>
      <c r="V25" s="167"/>
      <c r="W25" s="168"/>
      <c r="X25" s="252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4"/>
      <c r="AL25" s="207"/>
      <c r="AM25" s="193"/>
      <c r="AN25" s="194"/>
      <c r="AO25" s="194"/>
      <c r="AP25" s="194"/>
      <c r="AQ25" s="195"/>
    </row>
    <row r="26" spans="1:43" ht="15" thickBot="1" x14ac:dyDescent="0.35"/>
    <row r="27" spans="1:43" ht="32.4" customHeight="1" x14ac:dyDescent="0.3">
      <c r="B27" s="246" t="s">
        <v>9</v>
      </c>
      <c r="C27" s="249"/>
      <c r="D27" s="257">
        <v>1</v>
      </c>
      <c r="E27" s="258" t="s">
        <v>40</v>
      </c>
      <c r="F27" s="105">
        <f>GenelBilgiler!T17-3</f>
        <v>3</v>
      </c>
      <c r="G27" s="180" t="s">
        <v>82</v>
      </c>
      <c r="H27" s="227" t="s">
        <v>544</v>
      </c>
      <c r="I27" s="228"/>
      <c r="J27" s="228"/>
      <c r="K27" s="228"/>
      <c r="L27" s="228"/>
      <c r="M27" s="228"/>
      <c r="N27" s="228"/>
      <c r="O27" s="228"/>
      <c r="P27" s="229"/>
      <c r="Q27" s="160" t="s">
        <v>335</v>
      </c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35.4" customHeight="1" x14ac:dyDescent="0.3">
      <c r="B28" s="247"/>
      <c r="C28" s="250"/>
      <c r="D28" s="184"/>
      <c r="E28" s="186"/>
      <c r="F28" s="103">
        <v>3</v>
      </c>
      <c r="G28" s="181"/>
      <c r="H28" s="217" t="s">
        <v>545</v>
      </c>
      <c r="I28" s="218"/>
      <c r="J28" s="218"/>
      <c r="K28" s="218"/>
      <c r="L28" s="218"/>
      <c r="M28" s="218"/>
      <c r="N28" s="218"/>
      <c r="O28" s="218"/>
      <c r="P28" s="219"/>
      <c r="Q28" s="163"/>
      <c r="R28" s="164"/>
      <c r="S28" s="164"/>
      <c r="T28" s="164"/>
      <c r="U28" s="164"/>
      <c r="V28" s="164"/>
      <c r="W28" s="165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9.2" customHeight="1" x14ac:dyDescent="0.3">
      <c r="B29" s="247"/>
      <c r="C29" s="250"/>
      <c r="D29" s="184">
        <v>2</v>
      </c>
      <c r="E29" s="186" t="s">
        <v>13</v>
      </c>
      <c r="F29" s="188">
        <f>GenelBilgiler!T17</f>
        <v>6</v>
      </c>
      <c r="G29" s="181"/>
      <c r="H29" s="172" t="s">
        <v>525</v>
      </c>
      <c r="I29" s="173"/>
      <c r="J29" s="173"/>
      <c r="K29" s="173"/>
      <c r="L29" s="173"/>
      <c r="M29" s="173"/>
      <c r="N29" s="173"/>
      <c r="O29" s="173"/>
      <c r="P29" s="174"/>
      <c r="Q29" s="163"/>
      <c r="R29" s="164"/>
      <c r="S29" s="164"/>
      <c r="T29" s="164"/>
      <c r="U29" s="164"/>
      <c r="V29" s="164"/>
      <c r="W29" s="165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51"/>
      <c r="AN29" s="149"/>
      <c r="AO29" s="149"/>
      <c r="AP29" s="149"/>
      <c r="AQ29" s="150"/>
    </row>
    <row r="30" spans="1:43" ht="23.4" customHeight="1" x14ac:dyDescent="0.3">
      <c r="B30" s="247"/>
      <c r="C30" s="250"/>
      <c r="D30" s="268"/>
      <c r="E30" s="269"/>
      <c r="F30" s="270"/>
      <c r="G30" s="206"/>
      <c r="H30" s="217"/>
      <c r="I30" s="218"/>
      <c r="J30" s="218"/>
      <c r="K30" s="218"/>
      <c r="L30" s="218"/>
      <c r="M30" s="218"/>
      <c r="N30" s="218"/>
      <c r="O30" s="218"/>
      <c r="P30" s="219"/>
      <c r="Q30" s="169"/>
      <c r="R30" s="170"/>
      <c r="S30" s="170"/>
      <c r="T30" s="170"/>
      <c r="U30" s="170"/>
      <c r="V30" s="170"/>
      <c r="W30" s="171"/>
      <c r="X30" s="271"/>
      <c r="Y30" s="272"/>
      <c r="Z30" s="272"/>
      <c r="AA30" s="272"/>
      <c r="AB30" s="272"/>
      <c r="AC30" s="272"/>
      <c r="AD30" s="273"/>
      <c r="AE30" s="271"/>
      <c r="AF30" s="272"/>
      <c r="AG30" s="272"/>
      <c r="AH30" s="272"/>
      <c r="AI30" s="272"/>
      <c r="AJ30" s="272"/>
      <c r="AK30" s="273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321"/>
      <c r="AM31" s="158"/>
      <c r="AN31" s="158"/>
      <c r="AO31" s="158"/>
      <c r="AP31" s="158"/>
      <c r="AQ31" s="159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322"/>
      <c r="AM32" s="158"/>
      <c r="AN32" s="158"/>
      <c r="AO32" s="158"/>
      <c r="AP32" s="158"/>
      <c r="AQ32" s="159"/>
    </row>
    <row r="33" spans="2:43" ht="14.4" customHeight="1" x14ac:dyDescent="0.3">
      <c r="B33" s="247"/>
      <c r="C33" s="250"/>
      <c r="D33" s="274">
        <v>4</v>
      </c>
      <c r="E33" s="275" t="s">
        <v>319</v>
      </c>
      <c r="F33" s="276">
        <f>GenelBilgiler!T17</f>
        <v>6</v>
      </c>
      <c r="G33" s="178" t="s">
        <v>82</v>
      </c>
      <c r="H33" s="172" t="s">
        <v>402</v>
      </c>
      <c r="I33" s="173"/>
      <c r="J33" s="173"/>
      <c r="K33" s="173"/>
      <c r="L33" s="173"/>
      <c r="M33" s="173"/>
      <c r="N33" s="173"/>
      <c r="O33" s="173"/>
      <c r="P33" s="174"/>
      <c r="Q33" s="196" t="s">
        <v>88</v>
      </c>
      <c r="R33" s="197"/>
      <c r="S33" s="197"/>
      <c r="T33" s="197"/>
      <c r="U33" s="197"/>
      <c r="V33" s="197"/>
      <c r="W33" s="198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 t="s">
        <v>449</v>
      </c>
      <c r="AN33" s="191"/>
      <c r="AO33" s="191"/>
      <c r="AP33" s="191"/>
      <c r="AQ33" s="192"/>
    </row>
    <row r="34" spans="2:43" ht="68.400000000000006" customHeight="1" thickBot="1" x14ac:dyDescent="0.35">
      <c r="B34" s="248"/>
      <c r="C34" s="251"/>
      <c r="D34" s="185"/>
      <c r="E34" s="187"/>
      <c r="F34" s="189"/>
      <c r="G34" s="179"/>
      <c r="H34" s="208"/>
      <c r="I34" s="209"/>
      <c r="J34" s="209"/>
      <c r="K34" s="209"/>
      <c r="L34" s="209"/>
      <c r="M34" s="209"/>
      <c r="N34" s="209"/>
      <c r="O34" s="209"/>
      <c r="P34" s="210"/>
      <c r="Q34" s="166"/>
      <c r="R34" s="167"/>
      <c r="S34" s="167"/>
      <c r="T34" s="167"/>
      <c r="U34" s="167"/>
      <c r="V34" s="167"/>
      <c r="W34" s="168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15" thickBot="1" x14ac:dyDescent="0.35"/>
    <row r="36" spans="2:43" ht="14.4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f>GenelBilgiler!T17</f>
        <v>6</v>
      </c>
      <c r="G36" s="180" t="s">
        <v>20</v>
      </c>
      <c r="H36" s="227" t="s">
        <v>142</v>
      </c>
      <c r="I36" s="228"/>
      <c r="J36" s="228"/>
      <c r="K36" s="228"/>
      <c r="L36" s="228"/>
      <c r="M36" s="228"/>
      <c r="N36" s="228"/>
      <c r="O36" s="228"/>
      <c r="P36" s="229"/>
      <c r="Q36" s="160" t="s">
        <v>336</v>
      </c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31.2" customHeight="1" x14ac:dyDescent="0.3">
      <c r="B37" s="247"/>
      <c r="C37" s="250"/>
      <c r="D37" s="184"/>
      <c r="E37" s="186"/>
      <c r="F37" s="188"/>
      <c r="G37" s="181"/>
      <c r="H37" s="217"/>
      <c r="I37" s="218"/>
      <c r="J37" s="218"/>
      <c r="K37" s="218"/>
      <c r="L37" s="218"/>
      <c r="M37" s="218"/>
      <c r="N37" s="218"/>
      <c r="O37" s="218"/>
      <c r="P37" s="219"/>
      <c r="Q37" s="163"/>
      <c r="R37" s="164"/>
      <c r="S37" s="164"/>
      <c r="T37" s="164"/>
      <c r="U37" s="164"/>
      <c r="V37" s="164"/>
      <c r="W37" s="165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25.8" customHeight="1" x14ac:dyDescent="0.3">
      <c r="B38" s="247"/>
      <c r="C38" s="250"/>
      <c r="D38" s="184">
        <v>2</v>
      </c>
      <c r="E38" s="186" t="s">
        <v>409</v>
      </c>
      <c r="F38" s="188">
        <f>GenelBilgiler!T17</f>
        <v>6</v>
      </c>
      <c r="G38" s="181"/>
      <c r="H38" s="172" t="s">
        <v>142</v>
      </c>
      <c r="I38" s="173"/>
      <c r="J38" s="173"/>
      <c r="K38" s="173"/>
      <c r="L38" s="173"/>
      <c r="M38" s="173"/>
      <c r="N38" s="173"/>
      <c r="O38" s="173"/>
      <c r="P38" s="174"/>
      <c r="Q38" s="163"/>
      <c r="R38" s="164"/>
      <c r="S38" s="164"/>
      <c r="T38" s="164"/>
      <c r="U38" s="164"/>
      <c r="V38" s="164"/>
      <c r="W38" s="165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22.2" customHeight="1" x14ac:dyDescent="0.3">
      <c r="B39" s="247"/>
      <c r="C39" s="250"/>
      <c r="D39" s="184"/>
      <c r="E39" s="186"/>
      <c r="F39" s="188"/>
      <c r="G39" s="181"/>
      <c r="H39" s="217"/>
      <c r="I39" s="218"/>
      <c r="J39" s="218"/>
      <c r="K39" s="218"/>
      <c r="L39" s="218"/>
      <c r="M39" s="218"/>
      <c r="N39" s="218"/>
      <c r="O39" s="218"/>
      <c r="P39" s="219"/>
      <c r="Q39" s="163"/>
      <c r="R39" s="164"/>
      <c r="S39" s="164"/>
      <c r="T39" s="164"/>
      <c r="U39" s="164"/>
      <c r="V39" s="164"/>
      <c r="W39" s="165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f>GenelBilgiler!T17</f>
        <v>6</v>
      </c>
      <c r="G40" s="181"/>
      <c r="H40" s="172" t="s">
        <v>143</v>
      </c>
      <c r="I40" s="173"/>
      <c r="J40" s="173"/>
      <c r="K40" s="173"/>
      <c r="L40" s="173"/>
      <c r="M40" s="173"/>
      <c r="N40" s="173"/>
      <c r="O40" s="173"/>
      <c r="P40" s="174"/>
      <c r="Q40" s="163"/>
      <c r="R40" s="164"/>
      <c r="S40" s="164"/>
      <c r="T40" s="164"/>
      <c r="U40" s="164"/>
      <c r="V40" s="164"/>
      <c r="W40" s="165"/>
      <c r="X40" s="222"/>
      <c r="Y40" s="220"/>
      <c r="Z40" s="220"/>
      <c r="AA40" s="220"/>
      <c r="AB40" s="220"/>
      <c r="AC40" s="220"/>
      <c r="AD40" s="221"/>
      <c r="AE40" s="308" t="s">
        <v>185</v>
      </c>
      <c r="AF40" s="316"/>
      <c r="AG40" s="316"/>
      <c r="AH40" s="316"/>
      <c r="AI40" s="316"/>
      <c r="AJ40" s="316"/>
      <c r="AK40" s="317"/>
      <c r="AL40" s="260" t="s">
        <v>249</v>
      </c>
      <c r="AM40" s="148"/>
      <c r="AN40" s="149"/>
      <c r="AO40" s="149"/>
      <c r="AP40" s="149"/>
      <c r="AQ40" s="150"/>
    </row>
    <row r="41" spans="2:43" ht="24" customHeight="1" x14ac:dyDescent="0.3">
      <c r="B41" s="247"/>
      <c r="C41" s="250"/>
      <c r="D41" s="184"/>
      <c r="E41" s="186"/>
      <c r="F41" s="188"/>
      <c r="G41" s="181"/>
      <c r="H41" s="217"/>
      <c r="I41" s="218"/>
      <c r="J41" s="218"/>
      <c r="K41" s="218"/>
      <c r="L41" s="218"/>
      <c r="M41" s="218"/>
      <c r="N41" s="218"/>
      <c r="O41" s="218"/>
      <c r="P41" s="219"/>
      <c r="Q41" s="169"/>
      <c r="R41" s="170"/>
      <c r="S41" s="170"/>
      <c r="T41" s="170"/>
      <c r="U41" s="170"/>
      <c r="V41" s="170"/>
      <c r="W41" s="171"/>
      <c r="X41" s="222"/>
      <c r="Y41" s="220"/>
      <c r="Z41" s="220"/>
      <c r="AA41" s="220"/>
      <c r="AB41" s="220"/>
      <c r="AC41" s="220"/>
      <c r="AD41" s="221"/>
      <c r="AE41" s="308"/>
      <c r="AF41" s="316"/>
      <c r="AG41" s="316"/>
      <c r="AH41" s="316"/>
      <c r="AI41" s="316"/>
      <c r="AJ41" s="316"/>
      <c r="AK41" s="317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f>GenelBilgiler!T17</f>
        <v>6</v>
      </c>
      <c r="G42" s="181"/>
      <c r="H42" s="172" t="s">
        <v>144</v>
      </c>
      <c r="I42" s="173"/>
      <c r="J42" s="173"/>
      <c r="K42" s="173"/>
      <c r="L42" s="173"/>
      <c r="M42" s="173"/>
      <c r="N42" s="173"/>
      <c r="O42" s="173"/>
      <c r="P42" s="174"/>
      <c r="Q42" s="196" t="s">
        <v>89</v>
      </c>
      <c r="R42" s="197"/>
      <c r="S42" s="197"/>
      <c r="T42" s="197"/>
      <c r="U42" s="197"/>
      <c r="V42" s="197"/>
      <c r="W42" s="198"/>
      <c r="X42" s="222"/>
      <c r="Y42" s="220"/>
      <c r="Z42" s="220"/>
      <c r="AA42" s="220"/>
      <c r="AB42" s="220"/>
      <c r="AC42" s="220"/>
      <c r="AD42" s="221"/>
      <c r="AE42" s="222"/>
      <c r="AF42" s="220"/>
      <c r="AG42" s="220"/>
      <c r="AH42" s="220"/>
      <c r="AI42" s="220"/>
      <c r="AJ42" s="220"/>
      <c r="AK42" s="221"/>
      <c r="AL42" s="205" t="s">
        <v>250</v>
      </c>
      <c r="AM42" s="148"/>
      <c r="AN42" s="149"/>
      <c r="AO42" s="149"/>
      <c r="AP42" s="149"/>
      <c r="AQ42" s="150"/>
    </row>
    <row r="43" spans="2:43" ht="24.6" customHeight="1" x14ac:dyDescent="0.3">
      <c r="B43" s="247"/>
      <c r="C43" s="250"/>
      <c r="D43" s="184"/>
      <c r="E43" s="186"/>
      <c r="F43" s="188"/>
      <c r="G43" s="181"/>
      <c r="H43" s="217"/>
      <c r="I43" s="218"/>
      <c r="J43" s="218"/>
      <c r="K43" s="218"/>
      <c r="L43" s="218"/>
      <c r="M43" s="218"/>
      <c r="N43" s="218"/>
      <c r="O43" s="218"/>
      <c r="P43" s="219"/>
      <c r="Q43" s="163"/>
      <c r="R43" s="164"/>
      <c r="S43" s="164"/>
      <c r="T43" s="164"/>
      <c r="U43" s="164"/>
      <c r="V43" s="164"/>
      <c r="W43" s="165"/>
      <c r="X43" s="222"/>
      <c r="Y43" s="220"/>
      <c r="Z43" s="220"/>
      <c r="AA43" s="220"/>
      <c r="AB43" s="220"/>
      <c r="AC43" s="220"/>
      <c r="AD43" s="221"/>
      <c r="AE43" s="222"/>
      <c r="AF43" s="220"/>
      <c r="AG43" s="220"/>
      <c r="AH43" s="220"/>
      <c r="AI43" s="220"/>
      <c r="AJ43" s="220"/>
      <c r="AK43" s="221"/>
      <c r="AL43" s="205"/>
      <c r="AM43" s="148"/>
      <c r="AN43" s="149"/>
      <c r="AO43" s="149"/>
      <c r="AP43" s="149"/>
      <c r="AQ43" s="150"/>
    </row>
    <row r="44" spans="2:43" ht="14.4" customHeight="1" x14ac:dyDescent="0.3">
      <c r="B44" s="247"/>
      <c r="C44" s="250"/>
      <c r="D44" s="184">
        <v>5</v>
      </c>
      <c r="E44" s="186" t="s">
        <v>412</v>
      </c>
      <c r="F44" s="188">
        <f>GenelBilgiler!T17</f>
        <v>6</v>
      </c>
      <c r="G44" s="181"/>
      <c r="H44" s="172" t="s">
        <v>144</v>
      </c>
      <c r="I44" s="173"/>
      <c r="J44" s="173"/>
      <c r="K44" s="173"/>
      <c r="L44" s="173"/>
      <c r="M44" s="173"/>
      <c r="N44" s="173"/>
      <c r="O44" s="173"/>
      <c r="P44" s="174"/>
      <c r="Q44" s="163"/>
      <c r="R44" s="164"/>
      <c r="S44" s="164"/>
      <c r="T44" s="164"/>
      <c r="U44" s="164"/>
      <c r="V44" s="164"/>
      <c r="W44" s="165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22.8" customHeight="1" thickBot="1" x14ac:dyDescent="0.35">
      <c r="B45" s="248"/>
      <c r="C45" s="251"/>
      <c r="D45" s="185"/>
      <c r="E45" s="187"/>
      <c r="F45" s="189"/>
      <c r="G45" s="179"/>
      <c r="H45" s="208"/>
      <c r="I45" s="209"/>
      <c r="J45" s="209"/>
      <c r="K45" s="209"/>
      <c r="L45" s="209"/>
      <c r="M45" s="209"/>
      <c r="N45" s="209"/>
      <c r="O45" s="209"/>
      <c r="P45" s="210"/>
      <c r="Q45" s="166"/>
      <c r="R45" s="167"/>
      <c r="S45" s="167"/>
      <c r="T45" s="167"/>
      <c r="U45" s="167"/>
      <c r="V45" s="167"/>
      <c r="W45" s="168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26.4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f>GenelBilgiler!T17</f>
        <v>6</v>
      </c>
      <c r="G47" s="180" t="s">
        <v>83</v>
      </c>
      <c r="H47" s="227" t="s">
        <v>145</v>
      </c>
      <c r="I47" s="228"/>
      <c r="J47" s="228"/>
      <c r="K47" s="228"/>
      <c r="L47" s="228"/>
      <c r="M47" s="228"/>
      <c r="N47" s="228"/>
      <c r="O47" s="228"/>
      <c r="P47" s="229"/>
      <c r="Q47" s="160" t="s">
        <v>90</v>
      </c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21.6" customHeight="1" x14ac:dyDescent="0.3">
      <c r="B48" s="247"/>
      <c r="C48" s="250"/>
      <c r="D48" s="184"/>
      <c r="E48" s="186"/>
      <c r="F48" s="188"/>
      <c r="G48" s="181"/>
      <c r="H48" s="217"/>
      <c r="I48" s="218"/>
      <c r="J48" s="218"/>
      <c r="K48" s="218"/>
      <c r="L48" s="218"/>
      <c r="M48" s="218"/>
      <c r="N48" s="218"/>
      <c r="O48" s="218"/>
      <c r="P48" s="219"/>
      <c r="Q48" s="163"/>
      <c r="R48" s="164"/>
      <c r="S48" s="164"/>
      <c r="T48" s="164"/>
      <c r="U48" s="164"/>
      <c r="V48" s="164"/>
      <c r="W48" s="165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14.4" customHeight="1" x14ac:dyDescent="0.3">
      <c r="B49" s="247"/>
      <c r="C49" s="250"/>
      <c r="D49" s="184">
        <v>2</v>
      </c>
      <c r="E49" s="186" t="s">
        <v>413</v>
      </c>
      <c r="F49" s="188">
        <f>GenelBilgiler!T17</f>
        <v>6</v>
      </c>
      <c r="G49" s="181"/>
      <c r="H49" s="172" t="s">
        <v>524</v>
      </c>
      <c r="I49" s="173"/>
      <c r="J49" s="173"/>
      <c r="K49" s="173"/>
      <c r="L49" s="173"/>
      <c r="M49" s="173"/>
      <c r="N49" s="173"/>
      <c r="O49" s="173"/>
      <c r="P49" s="174"/>
      <c r="Q49" s="163"/>
      <c r="R49" s="164"/>
      <c r="S49" s="164"/>
      <c r="T49" s="164"/>
      <c r="U49" s="164"/>
      <c r="V49" s="164"/>
      <c r="W49" s="165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33.6" customHeight="1" x14ac:dyDescent="0.3">
      <c r="B50" s="247"/>
      <c r="C50" s="250"/>
      <c r="D50" s="184"/>
      <c r="E50" s="186"/>
      <c r="F50" s="188"/>
      <c r="G50" s="181"/>
      <c r="H50" s="217"/>
      <c r="I50" s="218"/>
      <c r="J50" s="218"/>
      <c r="K50" s="218"/>
      <c r="L50" s="218"/>
      <c r="M50" s="218"/>
      <c r="N50" s="218"/>
      <c r="O50" s="218"/>
      <c r="P50" s="219"/>
      <c r="Q50" s="163"/>
      <c r="R50" s="164"/>
      <c r="S50" s="164"/>
      <c r="T50" s="164"/>
      <c r="U50" s="164"/>
      <c r="V50" s="164"/>
      <c r="W50" s="165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14.4" customHeight="1" x14ac:dyDescent="0.3">
      <c r="B51" s="247"/>
      <c r="C51" s="250"/>
      <c r="D51" s="184">
        <v>3</v>
      </c>
      <c r="E51" s="186" t="s">
        <v>42</v>
      </c>
      <c r="F51" s="188">
        <f>GenelBilgiler!T17</f>
        <v>6</v>
      </c>
      <c r="G51" s="181"/>
      <c r="H51" s="172" t="s">
        <v>146</v>
      </c>
      <c r="I51" s="173"/>
      <c r="J51" s="173"/>
      <c r="K51" s="173"/>
      <c r="L51" s="173"/>
      <c r="M51" s="173"/>
      <c r="N51" s="173"/>
      <c r="O51" s="173"/>
      <c r="P51" s="174"/>
      <c r="Q51" s="163"/>
      <c r="R51" s="164"/>
      <c r="S51" s="164"/>
      <c r="T51" s="164"/>
      <c r="U51" s="164"/>
      <c r="V51" s="164"/>
      <c r="W51" s="165"/>
      <c r="X51" s="222"/>
      <c r="Y51" s="220"/>
      <c r="Z51" s="220"/>
      <c r="AA51" s="220"/>
      <c r="AB51" s="220"/>
      <c r="AC51" s="220"/>
      <c r="AD51" s="221"/>
      <c r="AE51" s="222"/>
      <c r="AF51" s="220"/>
      <c r="AG51" s="220"/>
      <c r="AH51" s="220"/>
      <c r="AI51" s="220"/>
      <c r="AJ51" s="220"/>
      <c r="AK51" s="221"/>
      <c r="AL51" s="205" t="s">
        <v>254</v>
      </c>
      <c r="AM51" s="310" t="s">
        <v>496</v>
      </c>
      <c r="AN51" s="311"/>
      <c r="AO51" s="311"/>
      <c r="AP51" s="311"/>
      <c r="AQ51" s="312"/>
    </row>
    <row r="52" spans="2:43" ht="23.4" customHeight="1" thickBot="1" x14ac:dyDescent="0.35">
      <c r="B52" s="248"/>
      <c r="C52" s="251"/>
      <c r="D52" s="185"/>
      <c r="E52" s="187"/>
      <c r="F52" s="189"/>
      <c r="G52" s="179"/>
      <c r="H52" s="208"/>
      <c r="I52" s="209"/>
      <c r="J52" s="209"/>
      <c r="K52" s="209"/>
      <c r="L52" s="209"/>
      <c r="M52" s="209"/>
      <c r="N52" s="209"/>
      <c r="O52" s="209"/>
      <c r="P52" s="210"/>
      <c r="Q52" s="166"/>
      <c r="R52" s="167"/>
      <c r="S52" s="167"/>
      <c r="T52" s="167"/>
      <c r="U52" s="167"/>
      <c r="V52" s="167"/>
      <c r="W52" s="168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313"/>
      <c r="AN52" s="314"/>
      <c r="AO52" s="314"/>
      <c r="AP52" s="314"/>
      <c r="AQ52" s="315"/>
    </row>
    <row r="53" spans="2:43" ht="32.4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15" thickBot="1" x14ac:dyDescent="0.35"/>
    <row r="55" spans="2:43" ht="37.200000000000003" customHeight="1" x14ac:dyDescent="0.3">
      <c r="B55" s="246" t="s">
        <v>12</v>
      </c>
      <c r="C55" s="249"/>
      <c r="D55" s="257">
        <v>2</v>
      </c>
      <c r="E55" s="258" t="s">
        <v>415</v>
      </c>
      <c r="F55" s="105">
        <v>2</v>
      </c>
      <c r="G55" s="180" t="s">
        <v>84</v>
      </c>
      <c r="H55" s="227" t="s">
        <v>540</v>
      </c>
      <c r="I55" s="228"/>
      <c r="J55" s="228"/>
      <c r="K55" s="228"/>
      <c r="L55" s="228"/>
      <c r="M55" s="228"/>
      <c r="N55" s="228"/>
      <c r="O55" s="228"/>
      <c r="P55" s="229"/>
      <c r="Q55" s="160" t="s">
        <v>91</v>
      </c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34.799999999999997" customHeight="1" x14ac:dyDescent="0.3">
      <c r="B56" s="247"/>
      <c r="C56" s="250"/>
      <c r="D56" s="184"/>
      <c r="E56" s="186"/>
      <c r="F56" s="103">
        <f>GenelBilgiler!T17-2</f>
        <v>4</v>
      </c>
      <c r="G56" s="181"/>
      <c r="H56" s="217" t="s">
        <v>539</v>
      </c>
      <c r="I56" s="218"/>
      <c r="J56" s="218"/>
      <c r="K56" s="218"/>
      <c r="L56" s="218"/>
      <c r="M56" s="218"/>
      <c r="N56" s="218"/>
      <c r="O56" s="218"/>
      <c r="P56" s="219"/>
      <c r="Q56" s="163"/>
      <c r="R56" s="164"/>
      <c r="S56" s="164"/>
      <c r="T56" s="164"/>
      <c r="U56" s="164"/>
      <c r="V56" s="164"/>
      <c r="W56" s="165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34.200000000000003" customHeight="1" x14ac:dyDescent="0.3">
      <c r="B57" s="247"/>
      <c r="C57" s="250"/>
      <c r="D57" s="184">
        <v>3</v>
      </c>
      <c r="E57" s="186" t="s">
        <v>320</v>
      </c>
      <c r="F57" s="102">
        <f>GenelBilgiler!T17-2</f>
        <v>4</v>
      </c>
      <c r="G57" s="181"/>
      <c r="H57" s="172" t="s">
        <v>538</v>
      </c>
      <c r="I57" s="173"/>
      <c r="J57" s="173"/>
      <c r="K57" s="173"/>
      <c r="L57" s="173"/>
      <c r="M57" s="173"/>
      <c r="N57" s="173"/>
      <c r="O57" s="173"/>
      <c r="P57" s="174"/>
      <c r="Q57" s="163"/>
      <c r="R57" s="164"/>
      <c r="S57" s="164"/>
      <c r="T57" s="164"/>
      <c r="U57" s="164"/>
      <c r="V57" s="164"/>
      <c r="W57" s="165"/>
      <c r="X57" s="222"/>
      <c r="Y57" s="220"/>
      <c r="Z57" s="220"/>
      <c r="AA57" s="220"/>
      <c r="AB57" s="220"/>
      <c r="AC57" s="220"/>
      <c r="AD57" s="221"/>
      <c r="AE57" s="222"/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26.4" customHeight="1" x14ac:dyDescent="0.3">
      <c r="B58" s="247"/>
      <c r="C58" s="250"/>
      <c r="D58" s="184"/>
      <c r="E58" s="186"/>
      <c r="F58" s="103">
        <v>2</v>
      </c>
      <c r="G58" s="181"/>
      <c r="H58" s="217" t="s">
        <v>537</v>
      </c>
      <c r="I58" s="218"/>
      <c r="J58" s="218"/>
      <c r="K58" s="218"/>
      <c r="L58" s="218"/>
      <c r="M58" s="218"/>
      <c r="N58" s="218"/>
      <c r="O58" s="218"/>
      <c r="P58" s="219"/>
      <c r="Q58" s="196" t="s">
        <v>92</v>
      </c>
      <c r="R58" s="197"/>
      <c r="S58" s="197"/>
      <c r="T58" s="197"/>
      <c r="U58" s="197"/>
      <c r="V58" s="197"/>
      <c r="W58" s="198"/>
      <c r="X58" s="222"/>
      <c r="Y58" s="220"/>
      <c r="Z58" s="220"/>
      <c r="AA58" s="220"/>
      <c r="AB58" s="220"/>
      <c r="AC58" s="220"/>
      <c r="AD58" s="221"/>
      <c r="AE58" s="222" t="s">
        <v>543</v>
      </c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25.8" customHeight="1" x14ac:dyDescent="0.3">
      <c r="B59" s="247"/>
      <c r="C59" s="250"/>
      <c r="D59" s="184">
        <v>4</v>
      </c>
      <c r="E59" s="186" t="s">
        <v>54</v>
      </c>
      <c r="F59" s="188">
        <f>GenelBilgiler!T17</f>
        <v>6</v>
      </c>
      <c r="G59" s="181"/>
      <c r="H59" s="172" t="s">
        <v>536</v>
      </c>
      <c r="I59" s="173"/>
      <c r="J59" s="173"/>
      <c r="K59" s="173"/>
      <c r="L59" s="173"/>
      <c r="M59" s="173"/>
      <c r="N59" s="173"/>
      <c r="O59" s="173"/>
      <c r="P59" s="174"/>
      <c r="Q59" s="163"/>
      <c r="R59" s="164"/>
      <c r="S59" s="164"/>
      <c r="T59" s="164"/>
      <c r="U59" s="164"/>
      <c r="V59" s="164"/>
      <c r="W59" s="165"/>
      <c r="X59" s="222"/>
      <c r="Y59" s="220"/>
      <c r="Z59" s="220"/>
      <c r="AA59" s="220"/>
      <c r="AB59" s="220"/>
      <c r="AC59" s="220"/>
      <c r="AD59" s="221"/>
      <c r="AE59" s="222"/>
      <c r="AF59" s="220"/>
      <c r="AG59" s="220"/>
      <c r="AH59" s="220"/>
      <c r="AI59" s="220"/>
      <c r="AJ59" s="220"/>
      <c r="AK59" s="221"/>
      <c r="AL59" s="205" t="s">
        <v>257</v>
      </c>
      <c r="AM59" s="310" t="s">
        <v>497</v>
      </c>
      <c r="AN59" s="311"/>
      <c r="AO59" s="311"/>
      <c r="AP59" s="311"/>
      <c r="AQ59" s="312"/>
    </row>
    <row r="60" spans="2:43" ht="29.4" customHeight="1" thickBot="1" x14ac:dyDescent="0.35">
      <c r="B60" s="248"/>
      <c r="C60" s="251"/>
      <c r="D60" s="185"/>
      <c r="E60" s="187"/>
      <c r="F60" s="189"/>
      <c r="G60" s="179"/>
      <c r="H60" s="208"/>
      <c r="I60" s="209"/>
      <c r="J60" s="209"/>
      <c r="K60" s="209"/>
      <c r="L60" s="209"/>
      <c r="M60" s="209"/>
      <c r="N60" s="209"/>
      <c r="O60" s="209"/>
      <c r="P60" s="210"/>
      <c r="Q60" s="166"/>
      <c r="R60" s="167"/>
      <c r="S60" s="167"/>
      <c r="T60" s="167"/>
      <c r="U60" s="167"/>
      <c r="V60" s="167"/>
      <c r="W60" s="168"/>
      <c r="X60" s="252"/>
      <c r="Y60" s="253"/>
      <c r="Z60" s="253"/>
      <c r="AA60" s="253"/>
      <c r="AB60" s="253"/>
      <c r="AC60" s="253"/>
      <c r="AD60" s="254"/>
      <c r="AE60" s="252"/>
      <c r="AF60" s="253"/>
      <c r="AG60" s="253"/>
      <c r="AH60" s="253"/>
      <c r="AI60" s="253"/>
      <c r="AJ60" s="253"/>
      <c r="AK60" s="254"/>
      <c r="AL60" s="207"/>
      <c r="AM60" s="313"/>
      <c r="AN60" s="314"/>
      <c r="AO60" s="314"/>
      <c r="AP60" s="314"/>
      <c r="AQ60" s="315"/>
    </row>
    <row r="61" spans="2:43" ht="15" thickBot="1" x14ac:dyDescent="0.35"/>
    <row r="62" spans="2:43" ht="14.4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f>GenelBilgiler!T17</f>
        <v>6</v>
      </c>
      <c r="G62" s="180" t="s">
        <v>84</v>
      </c>
      <c r="H62" s="227" t="s">
        <v>147</v>
      </c>
      <c r="I62" s="228"/>
      <c r="J62" s="228"/>
      <c r="K62" s="228"/>
      <c r="L62" s="228"/>
      <c r="M62" s="228"/>
      <c r="N62" s="228"/>
      <c r="O62" s="228"/>
      <c r="P62" s="229"/>
      <c r="Q62" s="160" t="s">
        <v>92</v>
      </c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38.4" customHeight="1" x14ac:dyDescent="0.3">
      <c r="B63" s="247"/>
      <c r="C63" s="250"/>
      <c r="D63" s="184"/>
      <c r="E63" s="186"/>
      <c r="F63" s="188"/>
      <c r="G63" s="181"/>
      <c r="H63" s="217"/>
      <c r="I63" s="218"/>
      <c r="J63" s="218"/>
      <c r="K63" s="218"/>
      <c r="L63" s="218"/>
      <c r="M63" s="218"/>
      <c r="N63" s="218"/>
      <c r="O63" s="218"/>
      <c r="P63" s="219"/>
      <c r="Q63" s="163"/>
      <c r="R63" s="164"/>
      <c r="S63" s="164"/>
      <c r="T63" s="164"/>
      <c r="U63" s="164"/>
      <c r="V63" s="164"/>
      <c r="W63" s="165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39" customHeight="1" x14ac:dyDescent="0.3">
      <c r="B64" s="247"/>
      <c r="C64" s="250"/>
      <c r="D64" s="184">
        <v>2</v>
      </c>
      <c r="E64" s="186" t="s">
        <v>318</v>
      </c>
      <c r="F64" s="102">
        <f>ROUNDDOWN(GenelBilgiler!T17/2,0)</f>
        <v>3</v>
      </c>
      <c r="G64" s="181"/>
      <c r="H64" s="172" t="s">
        <v>535</v>
      </c>
      <c r="I64" s="173"/>
      <c r="J64" s="173"/>
      <c r="K64" s="173"/>
      <c r="L64" s="173"/>
      <c r="M64" s="173"/>
      <c r="N64" s="173"/>
      <c r="O64" s="173"/>
      <c r="P64" s="174"/>
      <c r="Q64" s="163"/>
      <c r="R64" s="164"/>
      <c r="S64" s="164"/>
      <c r="T64" s="164"/>
      <c r="U64" s="164"/>
      <c r="V64" s="164"/>
      <c r="W64" s="165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33.6" customHeight="1" x14ac:dyDescent="0.3">
      <c r="B65" s="247"/>
      <c r="C65" s="250"/>
      <c r="D65" s="184"/>
      <c r="E65" s="186"/>
      <c r="F65" s="103">
        <f>GenelBilgiler!T17-F64</f>
        <v>3</v>
      </c>
      <c r="G65" s="181"/>
      <c r="H65" s="217" t="s">
        <v>148</v>
      </c>
      <c r="I65" s="218"/>
      <c r="J65" s="218"/>
      <c r="K65" s="218"/>
      <c r="L65" s="218"/>
      <c r="M65" s="218"/>
      <c r="N65" s="218"/>
      <c r="O65" s="218"/>
      <c r="P65" s="219"/>
      <c r="Q65" s="196" t="s">
        <v>541</v>
      </c>
      <c r="R65" s="197"/>
      <c r="S65" s="197"/>
      <c r="T65" s="197"/>
      <c r="U65" s="197"/>
      <c r="V65" s="197"/>
      <c r="W65" s="198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45.6" customHeight="1" x14ac:dyDescent="0.3">
      <c r="B66" s="247"/>
      <c r="C66" s="250"/>
      <c r="D66" s="184">
        <v>3</v>
      </c>
      <c r="E66" s="186" t="s">
        <v>5</v>
      </c>
      <c r="F66" s="102">
        <f>GenelBilgiler!T17-2</f>
        <v>4</v>
      </c>
      <c r="G66" s="181"/>
      <c r="H66" s="172" t="s">
        <v>149</v>
      </c>
      <c r="I66" s="173"/>
      <c r="J66" s="173"/>
      <c r="K66" s="173"/>
      <c r="L66" s="173"/>
      <c r="M66" s="173"/>
      <c r="N66" s="173"/>
      <c r="O66" s="173"/>
      <c r="P66" s="174"/>
      <c r="Q66" s="163"/>
      <c r="R66" s="164"/>
      <c r="S66" s="164"/>
      <c r="T66" s="164"/>
      <c r="U66" s="164"/>
      <c r="V66" s="164"/>
      <c r="W66" s="165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51" t="s">
        <v>498</v>
      </c>
      <c r="AN66" s="152"/>
      <c r="AO66" s="152"/>
      <c r="AP66" s="152"/>
      <c r="AQ66" s="153"/>
    </row>
    <row r="67" spans="2:43" ht="41.4" customHeight="1" x14ac:dyDescent="0.3">
      <c r="B67" s="247"/>
      <c r="C67" s="250"/>
      <c r="D67" s="184"/>
      <c r="E67" s="186"/>
      <c r="F67" s="103">
        <v>2</v>
      </c>
      <c r="G67" s="181"/>
      <c r="H67" s="217" t="s">
        <v>534</v>
      </c>
      <c r="I67" s="218"/>
      <c r="J67" s="218"/>
      <c r="K67" s="218"/>
      <c r="L67" s="218"/>
      <c r="M67" s="218"/>
      <c r="N67" s="218"/>
      <c r="O67" s="218"/>
      <c r="P67" s="219"/>
      <c r="Q67" s="163"/>
      <c r="R67" s="164"/>
      <c r="S67" s="164"/>
      <c r="T67" s="164"/>
      <c r="U67" s="164"/>
      <c r="V67" s="164"/>
      <c r="W67" s="165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51"/>
      <c r="AN67" s="152"/>
      <c r="AO67" s="152"/>
      <c r="AP67" s="152"/>
      <c r="AQ67" s="153"/>
    </row>
    <row r="68" spans="2:43" ht="14.4" customHeight="1" x14ac:dyDescent="0.3">
      <c r="B68" s="247"/>
      <c r="C68" s="250"/>
      <c r="D68" s="184">
        <v>4</v>
      </c>
      <c r="E68" s="186" t="s">
        <v>417</v>
      </c>
      <c r="F68" s="188">
        <f>GenelBilgiler!T17</f>
        <v>6</v>
      </c>
      <c r="G68" s="181"/>
      <c r="H68" s="172" t="s">
        <v>150</v>
      </c>
      <c r="I68" s="173"/>
      <c r="J68" s="173"/>
      <c r="K68" s="173"/>
      <c r="L68" s="173"/>
      <c r="M68" s="173"/>
      <c r="N68" s="173"/>
      <c r="O68" s="173"/>
      <c r="P68" s="174"/>
      <c r="Q68" s="163"/>
      <c r="R68" s="164"/>
      <c r="S68" s="164"/>
      <c r="T68" s="164"/>
      <c r="U68" s="164"/>
      <c r="V68" s="164"/>
      <c r="W68" s="165"/>
      <c r="X68" s="222"/>
      <c r="Y68" s="220"/>
      <c r="Z68" s="220"/>
      <c r="AA68" s="220"/>
      <c r="AB68" s="220"/>
      <c r="AC68" s="220"/>
      <c r="AD68" s="221"/>
      <c r="AE68" s="308" t="s">
        <v>189</v>
      </c>
      <c r="AF68" s="316"/>
      <c r="AG68" s="316"/>
      <c r="AH68" s="316"/>
      <c r="AI68" s="316"/>
      <c r="AJ68" s="316"/>
      <c r="AK68" s="317"/>
      <c r="AL68" s="205" t="s">
        <v>261</v>
      </c>
      <c r="AM68" s="151"/>
      <c r="AN68" s="152"/>
      <c r="AO68" s="152"/>
      <c r="AP68" s="152"/>
      <c r="AQ68" s="153"/>
    </row>
    <row r="69" spans="2:43" ht="14.4" customHeight="1" x14ac:dyDescent="0.3">
      <c r="B69" s="247"/>
      <c r="C69" s="250"/>
      <c r="D69" s="184"/>
      <c r="E69" s="186"/>
      <c r="F69" s="188"/>
      <c r="G69" s="181"/>
      <c r="H69" s="217"/>
      <c r="I69" s="218"/>
      <c r="J69" s="218"/>
      <c r="K69" s="218"/>
      <c r="L69" s="218"/>
      <c r="M69" s="218"/>
      <c r="N69" s="218"/>
      <c r="O69" s="218"/>
      <c r="P69" s="219"/>
      <c r="Q69" s="163"/>
      <c r="R69" s="164"/>
      <c r="S69" s="164"/>
      <c r="T69" s="164"/>
      <c r="U69" s="164"/>
      <c r="V69" s="164"/>
      <c r="W69" s="165"/>
      <c r="X69" s="222"/>
      <c r="Y69" s="220"/>
      <c r="Z69" s="220"/>
      <c r="AA69" s="220"/>
      <c r="AB69" s="220"/>
      <c r="AC69" s="220"/>
      <c r="AD69" s="221"/>
      <c r="AE69" s="308"/>
      <c r="AF69" s="316"/>
      <c r="AG69" s="316"/>
      <c r="AH69" s="316"/>
      <c r="AI69" s="316"/>
      <c r="AJ69" s="316"/>
      <c r="AK69" s="317"/>
      <c r="AL69" s="205"/>
      <c r="AM69" s="151"/>
      <c r="AN69" s="152"/>
      <c r="AO69" s="152"/>
      <c r="AP69" s="152"/>
      <c r="AQ69" s="153"/>
    </row>
    <row r="70" spans="2:43" ht="33.6" customHeight="1" x14ac:dyDescent="0.3">
      <c r="B70" s="247"/>
      <c r="C70" s="250"/>
      <c r="D70" s="184">
        <v>5</v>
      </c>
      <c r="E70" s="186" t="s">
        <v>55</v>
      </c>
      <c r="F70" s="102">
        <f>GenelBilgiler!T17-2</f>
        <v>4</v>
      </c>
      <c r="G70" s="181"/>
      <c r="H70" s="172" t="s">
        <v>150</v>
      </c>
      <c r="I70" s="173"/>
      <c r="J70" s="173"/>
      <c r="K70" s="173"/>
      <c r="L70" s="173"/>
      <c r="M70" s="173"/>
      <c r="N70" s="173"/>
      <c r="O70" s="173"/>
      <c r="P70" s="174"/>
      <c r="Q70" s="169"/>
      <c r="R70" s="170"/>
      <c r="S70" s="170"/>
      <c r="T70" s="170"/>
      <c r="U70" s="170"/>
      <c r="V70" s="170"/>
      <c r="W70" s="171"/>
      <c r="X70" s="222"/>
      <c r="Y70" s="220"/>
      <c r="Z70" s="220"/>
      <c r="AA70" s="220"/>
      <c r="AB70" s="220"/>
      <c r="AC70" s="220"/>
      <c r="AD70" s="221"/>
      <c r="AE70" s="308" t="s">
        <v>190</v>
      </c>
      <c r="AF70" s="220"/>
      <c r="AG70" s="220"/>
      <c r="AH70" s="220"/>
      <c r="AI70" s="220"/>
      <c r="AJ70" s="220"/>
      <c r="AK70" s="221"/>
      <c r="AL70" s="205" t="s">
        <v>262</v>
      </c>
      <c r="AM70" s="190" t="s">
        <v>446</v>
      </c>
      <c r="AN70" s="191"/>
      <c r="AO70" s="191"/>
      <c r="AP70" s="191"/>
      <c r="AQ70" s="192"/>
    </row>
    <row r="71" spans="2:43" ht="49.8" customHeight="1" thickBot="1" x14ac:dyDescent="0.35">
      <c r="B71" s="248"/>
      <c r="C71" s="251"/>
      <c r="D71" s="185"/>
      <c r="E71" s="187"/>
      <c r="F71" s="73">
        <v>2</v>
      </c>
      <c r="G71" s="104" t="s">
        <v>85</v>
      </c>
      <c r="H71" s="208" t="s">
        <v>533</v>
      </c>
      <c r="I71" s="209"/>
      <c r="J71" s="209"/>
      <c r="K71" s="209"/>
      <c r="L71" s="209"/>
      <c r="M71" s="209"/>
      <c r="N71" s="209"/>
      <c r="O71" s="209"/>
      <c r="P71" s="210"/>
      <c r="Q71" s="166" t="s">
        <v>93</v>
      </c>
      <c r="R71" s="167"/>
      <c r="S71" s="167"/>
      <c r="T71" s="167"/>
      <c r="U71" s="167"/>
      <c r="V71" s="167"/>
      <c r="W71" s="168"/>
      <c r="X71" s="252"/>
      <c r="Y71" s="253"/>
      <c r="Z71" s="253"/>
      <c r="AA71" s="253"/>
      <c r="AB71" s="253"/>
      <c r="AC71" s="253"/>
      <c r="AD71" s="254"/>
      <c r="AE71" s="252"/>
      <c r="AF71" s="253"/>
      <c r="AG71" s="253"/>
      <c r="AH71" s="253"/>
      <c r="AI71" s="253"/>
      <c r="AJ71" s="253"/>
      <c r="AK71" s="254"/>
      <c r="AL71" s="207"/>
      <c r="AM71" s="193"/>
      <c r="AN71" s="194"/>
      <c r="AO71" s="194"/>
      <c r="AP71" s="194"/>
      <c r="AQ71" s="195"/>
    </row>
    <row r="72" spans="2:43" ht="15.6" x14ac:dyDescent="0.3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15" thickBot="1" x14ac:dyDescent="0.35"/>
    <row r="74" spans="2:43" ht="14.4" customHeight="1" x14ac:dyDescent="0.3">
      <c r="B74" s="246" t="s">
        <v>8</v>
      </c>
      <c r="C74" s="249"/>
      <c r="D74" s="257">
        <v>1</v>
      </c>
      <c r="E74" s="258" t="s">
        <v>30</v>
      </c>
      <c r="F74" s="259">
        <f>GenelBilgiler!T17</f>
        <v>6</v>
      </c>
      <c r="G74" s="180" t="s">
        <v>85</v>
      </c>
      <c r="H74" s="227" t="s">
        <v>533</v>
      </c>
      <c r="I74" s="228"/>
      <c r="J74" s="228"/>
      <c r="K74" s="228"/>
      <c r="L74" s="228"/>
      <c r="M74" s="228"/>
      <c r="N74" s="228"/>
      <c r="O74" s="228"/>
      <c r="P74" s="229"/>
      <c r="Q74" s="160" t="s">
        <v>93</v>
      </c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326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84.6" customHeight="1" x14ac:dyDescent="0.3">
      <c r="B75" s="247"/>
      <c r="C75" s="250"/>
      <c r="D75" s="268"/>
      <c r="E75" s="269"/>
      <c r="F75" s="270"/>
      <c r="G75" s="206"/>
      <c r="H75" s="217"/>
      <c r="I75" s="218"/>
      <c r="J75" s="218"/>
      <c r="K75" s="218"/>
      <c r="L75" s="218"/>
      <c r="M75" s="218"/>
      <c r="N75" s="218"/>
      <c r="O75" s="218"/>
      <c r="P75" s="219"/>
      <c r="Q75" s="169"/>
      <c r="R75" s="170"/>
      <c r="S75" s="170"/>
      <c r="T75" s="170"/>
      <c r="U75" s="170"/>
      <c r="V75" s="170"/>
      <c r="W75" s="171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309"/>
      <c r="AN76" s="158"/>
      <c r="AO76" s="158"/>
      <c r="AP76" s="158"/>
      <c r="AQ76" s="159"/>
    </row>
    <row r="77" spans="2:43" ht="14.4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309"/>
      <c r="AN77" s="158"/>
      <c r="AO77" s="158"/>
      <c r="AP77" s="158"/>
      <c r="AQ77" s="159"/>
    </row>
    <row r="78" spans="2:43" ht="14.4" customHeight="1" x14ac:dyDescent="0.3">
      <c r="B78" s="247"/>
      <c r="C78" s="250"/>
      <c r="D78" s="274">
        <v>3</v>
      </c>
      <c r="E78" s="275" t="s">
        <v>31</v>
      </c>
      <c r="F78" s="276">
        <f>GenelBilgiler!T17</f>
        <v>6</v>
      </c>
      <c r="G78" s="178" t="s">
        <v>85</v>
      </c>
      <c r="H78" s="172" t="s">
        <v>532</v>
      </c>
      <c r="I78" s="173"/>
      <c r="J78" s="173"/>
      <c r="K78" s="173"/>
      <c r="L78" s="173"/>
      <c r="M78" s="173"/>
      <c r="N78" s="173"/>
      <c r="O78" s="173"/>
      <c r="P78" s="174"/>
      <c r="Q78" s="196" t="s">
        <v>337</v>
      </c>
      <c r="R78" s="197"/>
      <c r="S78" s="197"/>
      <c r="T78" s="197"/>
      <c r="U78" s="197"/>
      <c r="V78" s="197"/>
      <c r="W78" s="198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190" t="s">
        <v>21</v>
      </c>
      <c r="AN78" s="191"/>
      <c r="AO78" s="191"/>
      <c r="AP78" s="191"/>
      <c r="AQ78" s="192"/>
    </row>
    <row r="79" spans="2:43" ht="36" customHeight="1" x14ac:dyDescent="0.3">
      <c r="B79" s="247"/>
      <c r="C79" s="250"/>
      <c r="D79" s="184"/>
      <c r="E79" s="186"/>
      <c r="F79" s="188"/>
      <c r="G79" s="181"/>
      <c r="H79" s="217"/>
      <c r="I79" s="218"/>
      <c r="J79" s="218"/>
      <c r="K79" s="218"/>
      <c r="L79" s="218"/>
      <c r="M79" s="218"/>
      <c r="N79" s="218"/>
      <c r="O79" s="218"/>
      <c r="P79" s="219"/>
      <c r="Q79" s="163"/>
      <c r="R79" s="164"/>
      <c r="S79" s="164"/>
      <c r="T79" s="164"/>
      <c r="U79" s="164"/>
      <c r="V79" s="164"/>
      <c r="W79" s="165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90"/>
      <c r="AN79" s="191"/>
      <c r="AO79" s="191"/>
      <c r="AP79" s="191"/>
      <c r="AQ79" s="192"/>
    </row>
    <row r="80" spans="2:43" ht="39.6" customHeight="1" x14ac:dyDescent="0.3">
      <c r="B80" s="247"/>
      <c r="C80" s="250"/>
      <c r="D80" s="184">
        <v>4</v>
      </c>
      <c r="E80" s="186" t="s">
        <v>407</v>
      </c>
      <c r="F80" s="102">
        <f>GenelBilgiler!T17-3</f>
        <v>3</v>
      </c>
      <c r="G80" s="181"/>
      <c r="H80" s="172" t="s">
        <v>151</v>
      </c>
      <c r="I80" s="173"/>
      <c r="J80" s="173"/>
      <c r="K80" s="173"/>
      <c r="L80" s="173"/>
      <c r="M80" s="173"/>
      <c r="N80" s="173"/>
      <c r="O80" s="173"/>
      <c r="P80" s="174"/>
      <c r="Q80" s="163"/>
      <c r="R80" s="164"/>
      <c r="S80" s="164"/>
      <c r="T80" s="164"/>
      <c r="U80" s="164"/>
      <c r="V80" s="164"/>
      <c r="W80" s="165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/>
      <c r="AN80" s="191"/>
      <c r="AO80" s="191"/>
      <c r="AP80" s="191"/>
      <c r="AQ80" s="192"/>
    </row>
    <row r="81" spans="2:43" ht="56.4" customHeight="1" thickBot="1" x14ac:dyDescent="0.35">
      <c r="B81" s="248"/>
      <c r="C81" s="251"/>
      <c r="D81" s="185"/>
      <c r="E81" s="187"/>
      <c r="F81" s="73">
        <v>3</v>
      </c>
      <c r="G81" s="179"/>
      <c r="H81" s="208" t="s">
        <v>531</v>
      </c>
      <c r="I81" s="209"/>
      <c r="J81" s="209"/>
      <c r="K81" s="209"/>
      <c r="L81" s="209"/>
      <c r="M81" s="209"/>
      <c r="N81" s="209"/>
      <c r="O81" s="209"/>
      <c r="P81" s="210"/>
      <c r="Q81" s="323" t="s">
        <v>334</v>
      </c>
      <c r="R81" s="327"/>
      <c r="S81" s="327"/>
      <c r="T81" s="327"/>
      <c r="U81" s="327"/>
      <c r="V81" s="327"/>
      <c r="W81" s="328"/>
      <c r="X81" s="252"/>
      <c r="Y81" s="253"/>
      <c r="Z81" s="253"/>
      <c r="AA81" s="253"/>
      <c r="AB81" s="253"/>
      <c r="AC81" s="253"/>
      <c r="AD81" s="254"/>
      <c r="AE81" s="318" t="s">
        <v>186</v>
      </c>
      <c r="AF81" s="319"/>
      <c r="AG81" s="319"/>
      <c r="AH81" s="319"/>
      <c r="AI81" s="319"/>
      <c r="AJ81" s="319"/>
      <c r="AK81" s="320"/>
      <c r="AL81" s="207"/>
      <c r="AM81" s="193"/>
      <c r="AN81" s="194"/>
      <c r="AO81" s="194"/>
      <c r="AP81" s="194"/>
      <c r="AQ81" s="195"/>
    </row>
    <row r="82" spans="2:43" ht="25.2" customHeight="1" thickBot="1" x14ac:dyDescent="0.35"/>
    <row r="83" spans="2:43" ht="16.2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f>GenelBilgiler!T17</f>
        <v>6</v>
      </c>
      <c r="G83" s="180" t="s">
        <v>85</v>
      </c>
      <c r="H83" s="227" t="s">
        <v>201</v>
      </c>
      <c r="I83" s="228"/>
      <c r="J83" s="228"/>
      <c r="K83" s="228"/>
      <c r="L83" s="228"/>
      <c r="M83" s="228"/>
      <c r="N83" s="228"/>
      <c r="O83" s="228"/>
      <c r="P83" s="229"/>
      <c r="Q83" s="160" t="s">
        <v>542</v>
      </c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48.6" customHeight="1" x14ac:dyDescent="0.3">
      <c r="B84" s="247"/>
      <c r="C84" s="250"/>
      <c r="D84" s="184"/>
      <c r="E84" s="186"/>
      <c r="F84" s="188"/>
      <c r="G84" s="181"/>
      <c r="H84" s="217"/>
      <c r="I84" s="218"/>
      <c r="J84" s="218"/>
      <c r="K84" s="218"/>
      <c r="L84" s="218"/>
      <c r="M84" s="218"/>
      <c r="N84" s="218"/>
      <c r="O84" s="218"/>
      <c r="P84" s="219"/>
      <c r="Q84" s="163"/>
      <c r="R84" s="164"/>
      <c r="S84" s="164"/>
      <c r="T84" s="164"/>
      <c r="U84" s="164"/>
      <c r="V84" s="164"/>
      <c r="W84" s="165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14.4" customHeight="1" x14ac:dyDescent="0.3">
      <c r="B85" s="247"/>
      <c r="C85" s="250"/>
      <c r="D85" s="184">
        <v>2</v>
      </c>
      <c r="E85" s="186" t="s">
        <v>420</v>
      </c>
      <c r="F85" s="188">
        <f>GenelBilgiler!T17</f>
        <v>6</v>
      </c>
      <c r="G85" s="181"/>
      <c r="H85" s="172" t="s">
        <v>530</v>
      </c>
      <c r="I85" s="173"/>
      <c r="J85" s="173"/>
      <c r="K85" s="173"/>
      <c r="L85" s="173"/>
      <c r="M85" s="173"/>
      <c r="N85" s="173"/>
      <c r="O85" s="173"/>
      <c r="P85" s="174"/>
      <c r="Q85" s="163"/>
      <c r="R85" s="164"/>
      <c r="S85" s="164"/>
      <c r="T85" s="164"/>
      <c r="U85" s="164"/>
      <c r="V85" s="164"/>
      <c r="W85" s="165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49.8" customHeight="1" x14ac:dyDescent="0.3">
      <c r="B86" s="247"/>
      <c r="C86" s="250"/>
      <c r="D86" s="184"/>
      <c r="E86" s="186"/>
      <c r="F86" s="188"/>
      <c r="G86" s="181"/>
      <c r="H86" s="217"/>
      <c r="I86" s="218"/>
      <c r="J86" s="218"/>
      <c r="K86" s="218"/>
      <c r="L86" s="218"/>
      <c r="M86" s="218"/>
      <c r="N86" s="218"/>
      <c r="O86" s="218"/>
      <c r="P86" s="219"/>
      <c r="Q86" s="163"/>
      <c r="R86" s="164"/>
      <c r="S86" s="164"/>
      <c r="T86" s="164"/>
      <c r="U86" s="164"/>
      <c r="V86" s="164"/>
      <c r="W86" s="165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35.4" customHeight="1" x14ac:dyDescent="0.3">
      <c r="B87" s="247"/>
      <c r="C87" s="250"/>
      <c r="D87" s="184">
        <v>3</v>
      </c>
      <c r="E87" s="186" t="s">
        <v>421</v>
      </c>
      <c r="F87" s="102">
        <v>3</v>
      </c>
      <c r="G87" s="181"/>
      <c r="H87" s="172" t="s">
        <v>152</v>
      </c>
      <c r="I87" s="173"/>
      <c r="J87" s="173"/>
      <c r="K87" s="173"/>
      <c r="L87" s="173"/>
      <c r="M87" s="173"/>
      <c r="N87" s="173"/>
      <c r="O87" s="173"/>
      <c r="P87" s="174"/>
      <c r="Q87" s="163"/>
      <c r="R87" s="164"/>
      <c r="S87" s="164"/>
      <c r="T87" s="164"/>
      <c r="U87" s="164"/>
      <c r="V87" s="164"/>
      <c r="W87" s="165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90" t="s">
        <v>499</v>
      </c>
      <c r="AN87" s="191"/>
      <c r="AO87" s="191"/>
      <c r="AP87" s="191"/>
      <c r="AQ87" s="192"/>
    </row>
    <row r="88" spans="2:43" ht="25.2" customHeight="1" x14ac:dyDescent="0.3">
      <c r="B88" s="247"/>
      <c r="C88" s="250"/>
      <c r="D88" s="184"/>
      <c r="E88" s="186"/>
      <c r="F88" s="103">
        <f>GenelBilgiler!T17-3</f>
        <v>3</v>
      </c>
      <c r="G88" s="181"/>
      <c r="H88" s="217" t="s">
        <v>529</v>
      </c>
      <c r="I88" s="218"/>
      <c r="J88" s="218"/>
      <c r="K88" s="218"/>
      <c r="L88" s="218"/>
      <c r="M88" s="218"/>
      <c r="N88" s="218"/>
      <c r="O88" s="218"/>
      <c r="P88" s="219"/>
      <c r="Q88" s="163"/>
      <c r="R88" s="164"/>
      <c r="S88" s="164"/>
      <c r="T88" s="164"/>
      <c r="U88" s="164"/>
      <c r="V88" s="164"/>
      <c r="W88" s="165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90"/>
      <c r="AN88" s="191"/>
      <c r="AO88" s="191"/>
      <c r="AP88" s="191"/>
      <c r="AQ88" s="192"/>
    </row>
    <row r="89" spans="2:43" ht="14.4" customHeight="1" x14ac:dyDescent="0.3">
      <c r="B89" s="247"/>
      <c r="C89" s="250"/>
      <c r="D89" s="184">
        <v>4</v>
      </c>
      <c r="E89" s="186" t="s">
        <v>53</v>
      </c>
      <c r="F89" s="188">
        <f>GenelBilgiler!T17</f>
        <v>6</v>
      </c>
      <c r="G89" s="181"/>
      <c r="H89" s="172" t="s">
        <v>153</v>
      </c>
      <c r="I89" s="173"/>
      <c r="J89" s="173"/>
      <c r="K89" s="173"/>
      <c r="L89" s="173"/>
      <c r="M89" s="173"/>
      <c r="N89" s="173"/>
      <c r="O89" s="173"/>
      <c r="P89" s="174"/>
      <c r="Q89" s="163"/>
      <c r="R89" s="164"/>
      <c r="S89" s="164"/>
      <c r="T89" s="164"/>
      <c r="U89" s="164"/>
      <c r="V89" s="164"/>
      <c r="W89" s="165"/>
      <c r="X89" s="222"/>
      <c r="Y89" s="220"/>
      <c r="Z89" s="220"/>
      <c r="AA89" s="220"/>
      <c r="AB89" s="220"/>
      <c r="AC89" s="220"/>
      <c r="AD89" s="221"/>
      <c r="AE89" s="308" t="s">
        <v>191</v>
      </c>
      <c r="AF89" s="316"/>
      <c r="AG89" s="316"/>
      <c r="AH89" s="316"/>
      <c r="AI89" s="316"/>
      <c r="AJ89" s="316"/>
      <c r="AK89" s="317"/>
      <c r="AL89" s="205" t="s">
        <v>270</v>
      </c>
      <c r="AM89" s="190"/>
      <c r="AN89" s="191"/>
      <c r="AO89" s="191"/>
      <c r="AP89" s="191"/>
      <c r="AQ89" s="192"/>
    </row>
    <row r="90" spans="2:43" ht="43.8" customHeight="1" thickBot="1" x14ac:dyDescent="0.35">
      <c r="B90" s="248"/>
      <c r="C90" s="251"/>
      <c r="D90" s="185"/>
      <c r="E90" s="187"/>
      <c r="F90" s="189"/>
      <c r="G90" s="179"/>
      <c r="H90" s="208"/>
      <c r="I90" s="209"/>
      <c r="J90" s="209"/>
      <c r="K90" s="209"/>
      <c r="L90" s="209"/>
      <c r="M90" s="209"/>
      <c r="N90" s="209"/>
      <c r="O90" s="209"/>
      <c r="P90" s="210"/>
      <c r="Q90" s="166"/>
      <c r="R90" s="167"/>
      <c r="S90" s="167"/>
      <c r="T90" s="167"/>
      <c r="U90" s="167"/>
      <c r="V90" s="167"/>
      <c r="W90" s="168"/>
      <c r="X90" s="252"/>
      <c r="Y90" s="253"/>
      <c r="Z90" s="253"/>
      <c r="AA90" s="253"/>
      <c r="AB90" s="253"/>
      <c r="AC90" s="253"/>
      <c r="AD90" s="254"/>
      <c r="AE90" s="318"/>
      <c r="AF90" s="319"/>
      <c r="AG90" s="319"/>
      <c r="AH90" s="319"/>
      <c r="AI90" s="319"/>
      <c r="AJ90" s="319"/>
      <c r="AK90" s="320"/>
      <c r="AL90" s="207"/>
      <c r="AM90" s="193"/>
      <c r="AN90" s="194"/>
      <c r="AO90" s="194"/>
      <c r="AP90" s="194"/>
      <c r="AQ90" s="195"/>
    </row>
    <row r="92" spans="2:43" ht="15" thickBot="1" x14ac:dyDescent="0.35"/>
    <row r="93" spans="2:43" ht="14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f>GenelBilgiler!T17</f>
        <v>6</v>
      </c>
      <c r="G93" s="180" t="s">
        <v>66</v>
      </c>
      <c r="H93" s="227" t="s">
        <v>202</v>
      </c>
      <c r="I93" s="228"/>
      <c r="J93" s="228"/>
      <c r="K93" s="228"/>
      <c r="L93" s="228"/>
      <c r="M93" s="228"/>
      <c r="N93" s="228"/>
      <c r="O93" s="228"/>
      <c r="P93" s="229"/>
      <c r="Q93" s="160" t="s">
        <v>94</v>
      </c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22.8" customHeight="1" x14ac:dyDescent="0.3">
      <c r="B94" s="247"/>
      <c r="C94" s="250"/>
      <c r="D94" s="184"/>
      <c r="E94" s="186"/>
      <c r="F94" s="188"/>
      <c r="G94" s="181"/>
      <c r="H94" s="217"/>
      <c r="I94" s="218"/>
      <c r="J94" s="218"/>
      <c r="K94" s="218"/>
      <c r="L94" s="218"/>
      <c r="M94" s="218"/>
      <c r="N94" s="218"/>
      <c r="O94" s="218"/>
      <c r="P94" s="219"/>
      <c r="Q94" s="163"/>
      <c r="R94" s="164"/>
      <c r="S94" s="164"/>
      <c r="T94" s="164"/>
      <c r="U94" s="164"/>
      <c r="V94" s="164"/>
      <c r="W94" s="165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14.4" customHeight="1" x14ac:dyDescent="0.3">
      <c r="B95" s="247"/>
      <c r="C95" s="250"/>
      <c r="D95" s="184">
        <v>2</v>
      </c>
      <c r="E95" s="186" t="s">
        <v>409</v>
      </c>
      <c r="F95" s="188">
        <f>GenelBilgiler!T17</f>
        <v>6</v>
      </c>
      <c r="G95" s="181"/>
      <c r="H95" s="172" t="s">
        <v>202</v>
      </c>
      <c r="I95" s="173"/>
      <c r="J95" s="173"/>
      <c r="K95" s="173"/>
      <c r="L95" s="173"/>
      <c r="M95" s="173"/>
      <c r="N95" s="173"/>
      <c r="O95" s="173"/>
      <c r="P95" s="174"/>
      <c r="Q95" s="163"/>
      <c r="R95" s="164"/>
      <c r="S95" s="164"/>
      <c r="T95" s="164"/>
      <c r="U95" s="164"/>
      <c r="V95" s="164"/>
      <c r="W95" s="165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34.799999999999997" customHeight="1" x14ac:dyDescent="0.3">
      <c r="B96" s="247"/>
      <c r="C96" s="250"/>
      <c r="D96" s="184"/>
      <c r="E96" s="186"/>
      <c r="F96" s="188"/>
      <c r="G96" s="181"/>
      <c r="H96" s="217"/>
      <c r="I96" s="218"/>
      <c r="J96" s="218"/>
      <c r="K96" s="218"/>
      <c r="L96" s="218"/>
      <c r="M96" s="218"/>
      <c r="N96" s="218"/>
      <c r="O96" s="218"/>
      <c r="P96" s="219"/>
      <c r="Q96" s="163"/>
      <c r="R96" s="164"/>
      <c r="S96" s="164"/>
      <c r="T96" s="164"/>
      <c r="U96" s="164"/>
      <c r="V96" s="164"/>
      <c r="W96" s="165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17.399999999999999" customHeight="1" x14ac:dyDescent="0.3">
      <c r="B97" s="247"/>
      <c r="C97" s="250"/>
      <c r="D97" s="184">
        <v>3</v>
      </c>
      <c r="E97" s="186" t="s">
        <v>423</v>
      </c>
      <c r="F97" s="188">
        <f>GenelBilgiler!T17</f>
        <v>6</v>
      </c>
      <c r="G97" s="181"/>
      <c r="H97" s="172" t="s">
        <v>528</v>
      </c>
      <c r="I97" s="173"/>
      <c r="J97" s="173"/>
      <c r="K97" s="173"/>
      <c r="L97" s="173"/>
      <c r="M97" s="173"/>
      <c r="N97" s="173"/>
      <c r="O97" s="173"/>
      <c r="P97" s="174"/>
      <c r="Q97" s="163"/>
      <c r="R97" s="164"/>
      <c r="S97" s="164"/>
      <c r="T97" s="164"/>
      <c r="U97" s="164"/>
      <c r="V97" s="164"/>
      <c r="W97" s="165"/>
      <c r="X97" s="222"/>
      <c r="Y97" s="220"/>
      <c r="Z97" s="220"/>
      <c r="AA97" s="220"/>
      <c r="AB97" s="220"/>
      <c r="AC97" s="220"/>
      <c r="AD97" s="221"/>
      <c r="AE97" s="308"/>
      <c r="AF97" s="316"/>
      <c r="AG97" s="316"/>
      <c r="AH97" s="316"/>
      <c r="AI97" s="316"/>
      <c r="AJ97" s="316"/>
      <c r="AK97" s="317"/>
      <c r="AL97" s="205" t="s">
        <v>262</v>
      </c>
      <c r="AM97" s="190" t="s">
        <v>451</v>
      </c>
      <c r="AN97" s="191"/>
      <c r="AO97" s="191"/>
      <c r="AP97" s="191"/>
      <c r="AQ97" s="192"/>
    </row>
    <row r="98" spans="2:43" ht="40.200000000000003" customHeight="1" thickBot="1" x14ac:dyDescent="0.35">
      <c r="B98" s="248"/>
      <c r="C98" s="251"/>
      <c r="D98" s="185"/>
      <c r="E98" s="187"/>
      <c r="F98" s="189"/>
      <c r="G98" s="179"/>
      <c r="H98" s="208"/>
      <c r="I98" s="209"/>
      <c r="J98" s="209"/>
      <c r="K98" s="209"/>
      <c r="L98" s="209"/>
      <c r="M98" s="209"/>
      <c r="N98" s="209"/>
      <c r="O98" s="209"/>
      <c r="P98" s="210"/>
      <c r="Q98" s="166"/>
      <c r="R98" s="167"/>
      <c r="S98" s="167"/>
      <c r="T98" s="167"/>
      <c r="U98" s="167"/>
      <c r="V98" s="167"/>
      <c r="W98" s="168"/>
      <c r="X98" s="252"/>
      <c r="Y98" s="253"/>
      <c r="Z98" s="253"/>
      <c r="AA98" s="253"/>
      <c r="AB98" s="253"/>
      <c r="AC98" s="253"/>
      <c r="AD98" s="254"/>
      <c r="AE98" s="318"/>
      <c r="AF98" s="319"/>
      <c r="AG98" s="319"/>
      <c r="AH98" s="319"/>
      <c r="AI98" s="319"/>
      <c r="AJ98" s="319"/>
      <c r="AK98" s="320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424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375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L9:AL10"/>
    <mergeCell ref="D11:D12"/>
    <mergeCell ref="E11:E12"/>
    <mergeCell ref="AM5:AQ7"/>
    <mergeCell ref="B7:C7"/>
    <mergeCell ref="D7:E7"/>
    <mergeCell ref="B9:B16"/>
    <mergeCell ref="C9:C16"/>
    <mergeCell ref="D9:D10"/>
    <mergeCell ref="E9:E10"/>
    <mergeCell ref="F9:F10"/>
    <mergeCell ref="H9:P10"/>
    <mergeCell ref="AL15:AL16"/>
    <mergeCell ref="AM15:AQ16"/>
    <mergeCell ref="AE15:AK16"/>
    <mergeCell ref="Q9:W11"/>
    <mergeCell ref="Q12:W16"/>
    <mergeCell ref="AL11:AL12"/>
    <mergeCell ref="AL13:AL14"/>
    <mergeCell ref="X9:AD16"/>
    <mergeCell ref="AE9:AK14"/>
    <mergeCell ref="AM9:AQ11"/>
    <mergeCell ref="AM12:AQ12"/>
    <mergeCell ref="D15:D16"/>
    <mergeCell ref="E15:E16"/>
    <mergeCell ref="F15:F16"/>
    <mergeCell ref="H15:P16"/>
    <mergeCell ref="G9:G16"/>
    <mergeCell ref="D13:D14"/>
    <mergeCell ref="E13:E14"/>
    <mergeCell ref="F13:F14"/>
    <mergeCell ref="H13:P14"/>
    <mergeCell ref="H11:P11"/>
    <mergeCell ref="H12:P12"/>
    <mergeCell ref="E20:E21"/>
    <mergeCell ref="F20:F21"/>
    <mergeCell ref="H20:P21"/>
    <mergeCell ref="G24:G25"/>
    <mergeCell ref="B18:B25"/>
    <mergeCell ref="C18:C25"/>
    <mergeCell ref="D18:D19"/>
    <mergeCell ref="E18:E19"/>
    <mergeCell ref="F18:F19"/>
    <mergeCell ref="H18:P19"/>
    <mergeCell ref="AM22:AQ23"/>
    <mergeCell ref="D24:D25"/>
    <mergeCell ref="E24:E25"/>
    <mergeCell ref="F24:F25"/>
    <mergeCell ref="H24:P25"/>
    <mergeCell ref="AE24:AK25"/>
    <mergeCell ref="AL24:AL25"/>
    <mergeCell ref="AM24:AQ25"/>
    <mergeCell ref="AL29:AL30"/>
    <mergeCell ref="AM29:AQ30"/>
    <mergeCell ref="H22:P22"/>
    <mergeCell ref="H23:P23"/>
    <mergeCell ref="G18:G23"/>
    <mergeCell ref="AL20:AL21"/>
    <mergeCell ref="AM20:AQ21"/>
    <mergeCell ref="D22:D23"/>
    <mergeCell ref="E22:E23"/>
    <mergeCell ref="AE22:AK23"/>
    <mergeCell ref="AL22:AL23"/>
    <mergeCell ref="X18:AD25"/>
    <mergeCell ref="AE18:AK21"/>
    <mergeCell ref="AL18:AL19"/>
    <mergeCell ref="AM18:AQ19"/>
    <mergeCell ref="D20:D21"/>
    <mergeCell ref="AM27:AQ28"/>
    <mergeCell ref="D29:D30"/>
    <mergeCell ref="E29:E30"/>
    <mergeCell ref="F29:F30"/>
    <mergeCell ref="H29:P30"/>
    <mergeCell ref="D27:D28"/>
    <mergeCell ref="E27:E28"/>
    <mergeCell ref="X33:AD34"/>
    <mergeCell ref="AE33:AK34"/>
    <mergeCell ref="AL33:AL34"/>
    <mergeCell ref="AM33:AQ34"/>
    <mergeCell ref="G27:G30"/>
    <mergeCell ref="B27:B34"/>
    <mergeCell ref="C27:C34"/>
    <mergeCell ref="AL38:AL39"/>
    <mergeCell ref="H36:P37"/>
    <mergeCell ref="X36:AD45"/>
    <mergeCell ref="AE36:AK39"/>
    <mergeCell ref="AL36:AL37"/>
    <mergeCell ref="AL42:AL43"/>
    <mergeCell ref="AE27:AK30"/>
    <mergeCell ref="D33:D34"/>
    <mergeCell ref="E33:E34"/>
    <mergeCell ref="F33:F34"/>
    <mergeCell ref="H33:P34"/>
    <mergeCell ref="X27:AD30"/>
    <mergeCell ref="AL27:AL28"/>
    <mergeCell ref="AM36:AQ37"/>
    <mergeCell ref="AM38:AQ39"/>
    <mergeCell ref="AL40:AL41"/>
    <mergeCell ref="AM40:AQ41"/>
    <mergeCell ref="D40:D41"/>
    <mergeCell ref="E40:E41"/>
    <mergeCell ref="F40:F41"/>
    <mergeCell ref="H40:P41"/>
    <mergeCell ref="AE40:AK41"/>
    <mergeCell ref="D38:D39"/>
    <mergeCell ref="E38:E39"/>
    <mergeCell ref="F38:F39"/>
    <mergeCell ref="H38:P39"/>
    <mergeCell ref="D36:D37"/>
    <mergeCell ref="E36:E37"/>
    <mergeCell ref="F36:F37"/>
    <mergeCell ref="AM42:AQ43"/>
    <mergeCell ref="D44:D45"/>
    <mergeCell ref="E44:E45"/>
    <mergeCell ref="F44:F45"/>
    <mergeCell ref="H44:P45"/>
    <mergeCell ref="AE44:AK45"/>
    <mergeCell ref="AL44:AL45"/>
    <mergeCell ref="D42:D43"/>
    <mergeCell ref="E42:E43"/>
    <mergeCell ref="F42:F43"/>
    <mergeCell ref="H42:P43"/>
    <mergeCell ref="AE42:AK43"/>
    <mergeCell ref="AM47:AQ48"/>
    <mergeCell ref="D49:D50"/>
    <mergeCell ref="E49:E50"/>
    <mergeCell ref="F49:F50"/>
    <mergeCell ref="H49:P50"/>
    <mergeCell ref="AL49:AL50"/>
    <mergeCell ref="AM44:AQ45"/>
    <mergeCell ref="B47:B52"/>
    <mergeCell ref="C47:C52"/>
    <mergeCell ref="D47:D48"/>
    <mergeCell ref="E47:E48"/>
    <mergeCell ref="F47:F48"/>
    <mergeCell ref="H47:P48"/>
    <mergeCell ref="X47:AD52"/>
    <mergeCell ref="B36:B45"/>
    <mergeCell ref="C36:C45"/>
    <mergeCell ref="E59:E60"/>
    <mergeCell ref="F59:F60"/>
    <mergeCell ref="H59:P60"/>
    <mergeCell ref="AL59:AL60"/>
    <mergeCell ref="AM59:AQ60"/>
    <mergeCell ref="AL55:AL56"/>
    <mergeCell ref="AM55:AQ56"/>
    <mergeCell ref="D57:D58"/>
    <mergeCell ref="E57:E58"/>
    <mergeCell ref="AL57:AL58"/>
    <mergeCell ref="D55:D56"/>
    <mergeCell ref="E55:E56"/>
    <mergeCell ref="X55:AD60"/>
    <mergeCell ref="AM57:AQ58"/>
    <mergeCell ref="D59:D60"/>
    <mergeCell ref="H58:P58"/>
    <mergeCell ref="H55:P55"/>
    <mergeCell ref="H56:P56"/>
    <mergeCell ref="AE58:AK60"/>
    <mergeCell ref="H57:P57"/>
    <mergeCell ref="B74:B81"/>
    <mergeCell ref="C74:C81"/>
    <mergeCell ref="D74:D75"/>
    <mergeCell ref="E74:E75"/>
    <mergeCell ref="F74:F75"/>
    <mergeCell ref="H74:P75"/>
    <mergeCell ref="D78:D79"/>
    <mergeCell ref="E78:E79"/>
    <mergeCell ref="D70:D71"/>
    <mergeCell ref="E70:E71"/>
    <mergeCell ref="G62:G70"/>
    <mergeCell ref="D66:D67"/>
    <mergeCell ref="E66:E67"/>
    <mergeCell ref="D64:D65"/>
    <mergeCell ref="E64:E65"/>
    <mergeCell ref="B62:B71"/>
    <mergeCell ref="C62:C71"/>
    <mergeCell ref="D62:D63"/>
    <mergeCell ref="E62:E63"/>
    <mergeCell ref="F62:F63"/>
    <mergeCell ref="H62:P63"/>
    <mergeCell ref="D68:D69"/>
    <mergeCell ref="D80:D81"/>
    <mergeCell ref="E80:E81"/>
    <mergeCell ref="D85:D86"/>
    <mergeCell ref="E85:E86"/>
    <mergeCell ref="F85:F86"/>
    <mergeCell ref="H85:P86"/>
    <mergeCell ref="AE89:AK90"/>
    <mergeCell ref="AL80:AL81"/>
    <mergeCell ref="Q81:W81"/>
    <mergeCell ref="F78:F79"/>
    <mergeCell ref="H78:P79"/>
    <mergeCell ref="X78:AD81"/>
    <mergeCell ref="AE78:AK80"/>
    <mergeCell ref="AL78:AL79"/>
    <mergeCell ref="AE81:AK81"/>
    <mergeCell ref="G78:G81"/>
    <mergeCell ref="H80:P80"/>
    <mergeCell ref="H81:P81"/>
    <mergeCell ref="B93:B98"/>
    <mergeCell ref="C93:C98"/>
    <mergeCell ref="D93:D94"/>
    <mergeCell ref="E93:E94"/>
    <mergeCell ref="F93:F94"/>
    <mergeCell ref="H93:P94"/>
    <mergeCell ref="G83:G90"/>
    <mergeCell ref="Q83:W90"/>
    <mergeCell ref="D89:D90"/>
    <mergeCell ref="E89:E90"/>
    <mergeCell ref="F89:F90"/>
    <mergeCell ref="H89:P90"/>
    <mergeCell ref="B83:B90"/>
    <mergeCell ref="C83:C90"/>
    <mergeCell ref="H95:P96"/>
    <mergeCell ref="Q93:W98"/>
    <mergeCell ref="H87:P87"/>
    <mergeCell ref="H88:P88"/>
    <mergeCell ref="D87:D88"/>
    <mergeCell ref="E87:E88"/>
    <mergeCell ref="D83:D84"/>
    <mergeCell ref="E83:E84"/>
    <mergeCell ref="F83:F84"/>
    <mergeCell ref="H83:P84"/>
    <mergeCell ref="AM97:AQ98"/>
    <mergeCell ref="B100:AQ102"/>
    <mergeCell ref="B103:AQ103"/>
    <mergeCell ref="C106:H106"/>
    <mergeCell ref="J106:O106"/>
    <mergeCell ref="Q106:Y106"/>
    <mergeCell ref="AA106:AI106"/>
    <mergeCell ref="AJ106:AQ106"/>
    <mergeCell ref="G93:G98"/>
    <mergeCell ref="AL95:AL96"/>
    <mergeCell ref="AM95:AQ96"/>
    <mergeCell ref="D97:D98"/>
    <mergeCell ref="E97:E98"/>
    <mergeCell ref="F97:F98"/>
    <mergeCell ref="H97:P98"/>
    <mergeCell ref="AE97:AK98"/>
    <mergeCell ref="AL97:AL98"/>
    <mergeCell ref="X93:AD98"/>
    <mergeCell ref="AE93:AK96"/>
    <mergeCell ref="AL93:AL94"/>
    <mergeCell ref="AM93:AQ94"/>
    <mergeCell ref="D95:D96"/>
    <mergeCell ref="E95:E96"/>
    <mergeCell ref="F95:F96"/>
    <mergeCell ref="AJ109:AQ109"/>
    <mergeCell ref="C110:H110"/>
    <mergeCell ref="J110:O110"/>
    <mergeCell ref="Q110:Y110"/>
    <mergeCell ref="AA110:AI110"/>
    <mergeCell ref="AJ110:AQ110"/>
    <mergeCell ref="C107:H107"/>
    <mergeCell ref="J107:O107"/>
    <mergeCell ref="Q107:Y107"/>
    <mergeCell ref="AA107:AI107"/>
    <mergeCell ref="AJ107:AQ107"/>
    <mergeCell ref="AJ108:AQ108"/>
    <mergeCell ref="AJ113:AQ113"/>
    <mergeCell ref="C114:H114"/>
    <mergeCell ref="J114:O114"/>
    <mergeCell ref="Q114:Y114"/>
    <mergeCell ref="AA114:AI114"/>
    <mergeCell ref="AJ114:AQ114"/>
    <mergeCell ref="C111:H111"/>
    <mergeCell ref="J111:O111"/>
    <mergeCell ref="Q111:Y111"/>
    <mergeCell ref="AA111:AI111"/>
    <mergeCell ref="AJ111:AQ111"/>
    <mergeCell ref="AJ112:AQ112"/>
    <mergeCell ref="AJ119:AQ119"/>
    <mergeCell ref="AJ120:AQ120"/>
    <mergeCell ref="AJ117:AQ117"/>
    <mergeCell ref="C118:H118"/>
    <mergeCell ref="J118:O118"/>
    <mergeCell ref="Q118:Y118"/>
    <mergeCell ref="AA118:AI118"/>
    <mergeCell ref="AJ118:AQ118"/>
    <mergeCell ref="C115:H115"/>
    <mergeCell ref="J115:O115"/>
    <mergeCell ref="Q115:Y115"/>
    <mergeCell ref="AA115:AI115"/>
    <mergeCell ref="AJ115:AQ115"/>
    <mergeCell ref="AJ116:AQ116"/>
    <mergeCell ref="C119:H119"/>
    <mergeCell ref="J119:O119"/>
    <mergeCell ref="Q119:Y119"/>
    <mergeCell ref="AA119:AI119"/>
    <mergeCell ref="G74:G75"/>
    <mergeCell ref="Q71:W71"/>
    <mergeCell ref="AE70:AK71"/>
    <mergeCell ref="E68:E69"/>
    <mergeCell ref="F68:F69"/>
    <mergeCell ref="H68:P69"/>
    <mergeCell ref="AE68:AK69"/>
    <mergeCell ref="H70:P70"/>
    <mergeCell ref="H71:P71"/>
    <mergeCell ref="H66:P66"/>
    <mergeCell ref="H67:P67"/>
    <mergeCell ref="G33:G34"/>
    <mergeCell ref="D31:AL32"/>
    <mergeCell ref="AM31:AQ32"/>
    <mergeCell ref="G36:G45"/>
    <mergeCell ref="G47:G52"/>
    <mergeCell ref="D76:AL77"/>
    <mergeCell ref="AM76:AQ77"/>
    <mergeCell ref="Q42:W45"/>
    <mergeCell ref="Q47:W52"/>
    <mergeCell ref="G55:G60"/>
    <mergeCell ref="AL74:AL75"/>
    <mergeCell ref="AM74:AQ75"/>
    <mergeCell ref="AL70:AL71"/>
    <mergeCell ref="AM70:AQ71"/>
    <mergeCell ref="AL68:AL69"/>
    <mergeCell ref="AL64:AL65"/>
    <mergeCell ref="AM64:AQ65"/>
    <mergeCell ref="AL66:AL67"/>
    <mergeCell ref="X62:AD71"/>
    <mergeCell ref="AE62:AK67"/>
    <mergeCell ref="AL62:AL63"/>
    <mergeCell ref="AM62:AQ63"/>
    <mergeCell ref="H64:P64"/>
    <mergeCell ref="H65:P65"/>
    <mergeCell ref="Q18:W19"/>
    <mergeCell ref="Q20:W23"/>
    <mergeCell ref="Q24:W25"/>
    <mergeCell ref="Q27:W30"/>
    <mergeCell ref="Q33:W34"/>
    <mergeCell ref="Q36:W41"/>
    <mergeCell ref="B53:AQ53"/>
    <mergeCell ref="B55:B60"/>
    <mergeCell ref="C55:C60"/>
    <mergeCell ref="AM49:AQ50"/>
    <mergeCell ref="D51:D52"/>
    <mergeCell ref="E51:E52"/>
    <mergeCell ref="F51:F52"/>
    <mergeCell ref="H51:P52"/>
    <mergeCell ref="AE51:AK52"/>
    <mergeCell ref="AL51:AL52"/>
    <mergeCell ref="AM51:AQ52"/>
    <mergeCell ref="AE47:AK50"/>
    <mergeCell ref="AL47:AL48"/>
    <mergeCell ref="H27:P27"/>
    <mergeCell ref="H28:P28"/>
    <mergeCell ref="AE55:AK57"/>
    <mergeCell ref="AM78:AQ81"/>
    <mergeCell ref="AM87:AQ90"/>
    <mergeCell ref="AM66:AQ69"/>
    <mergeCell ref="Q55:W57"/>
    <mergeCell ref="Q58:W60"/>
    <mergeCell ref="Q62:W64"/>
    <mergeCell ref="Q65:W70"/>
    <mergeCell ref="Q74:W75"/>
    <mergeCell ref="Q78:W80"/>
    <mergeCell ref="X74:AD75"/>
    <mergeCell ref="AE74:AK75"/>
    <mergeCell ref="AL89:AL90"/>
    <mergeCell ref="AL87:AL88"/>
    <mergeCell ref="X83:AD90"/>
    <mergeCell ref="AE83:AK88"/>
    <mergeCell ref="AL83:AL84"/>
    <mergeCell ref="AM83:AQ84"/>
    <mergeCell ref="AL85:AL86"/>
    <mergeCell ref="AM85:AQ86"/>
  </mergeCells>
  <pageMargins left="0.39370078740157483" right="0.39370078740157483" top="0.39370078740157483" bottom="0.39370078740157483" header="0" footer="0"/>
  <pageSetup paperSize="9" scale="86" orientation="landscape" horizontalDpi="300" verticalDpi="0" r:id="rId1"/>
  <rowBreaks count="4" manualBreakCount="4">
    <brk id="26" max="16383" man="1"/>
    <brk id="53" max="42" man="1"/>
    <brk id="72" max="16383" man="1"/>
    <brk id="9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122"/>
  <sheetViews>
    <sheetView showGridLines="0" view="pageBreakPreview" zoomScaleNormal="100" zoomScaleSheetLayoutView="100" workbookViewId="0"/>
  </sheetViews>
  <sheetFormatPr defaultRowHeight="14.4" x14ac:dyDescent="0.3"/>
  <cols>
    <col min="1" max="1" width="3" style="1" customWidth="1"/>
    <col min="2" max="2" width="3.77734375" style="1" customWidth="1"/>
    <col min="3" max="3" width="2.5546875" style="1" customWidth="1"/>
    <col min="4" max="4" width="3" style="1" customWidth="1"/>
    <col min="5" max="5" width="4" style="1" customWidth="1"/>
    <col min="6" max="6" width="4.109375" style="1" customWidth="1"/>
    <col min="7" max="7" width="6.88671875" style="1" customWidth="1"/>
    <col min="8" max="8" width="2.77734375" style="1" customWidth="1"/>
    <col min="9" max="9" width="5.88671875" style="1" customWidth="1"/>
    <col min="10" max="15" width="4.33203125" style="1" customWidth="1"/>
    <col min="16" max="16" width="4.5546875" style="1" customWidth="1"/>
    <col min="17" max="25" width="2.6640625" style="1" customWidth="1"/>
    <col min="26" max="26" width="4" style="1" customWidth="1"/>
    <col min="27" max="29" width="2.6640625" style="1" customWidth="1"/>
    <col min="30" max="30" width="4.33203125" style="1" customWidth="1"/>
    <col min="31" max="36" width="2.6640625" style="1" customWidth="1"/>
    <col min="37" max="37" width="4" style="1" customWidth="1"/>
    <col min="38" max="38" width="13.88671875" style="1" customWidth="1"/>
    <col min="39" max="42" width="3" style="1" customWidth="1"/>
    <col min="43" max="43" width="11.33203125" style="1" customWidth="1"/>
  </cols>
  <sheetData>
    <row r="1" spans="1:43" s="1" customFormat="1" ht="15" thickBot="1" x14ac:dyDescent="0.3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1" customFormat="1" ht="18.75" customHeight="1" thickTop="1" x14ac:dyDescent="0.3">
      <c r="B2" s="24"/>
      <c r="C2" s="282"/>
      <c r="D2" s="282"/>
      <c r="E2" s="282"/>
      <c r="F2" s="282"/>
      <c r="G2" s="285" t="str">
        <f xml:space="preserve"> GenelBilgiler!D4 &amp; "
" &amp; GenelBilgiler!D5 &amp; "
12. SINIFLAR MATEMATİK DERSİ ÜNİTELENDİRİLMİŞ YILLIK DERS PLANI"</f>
        <v>2021 – 2022 EĞİTİM ÖĞRETİM YILI
BOYABAT ANADOLU İMAM HATİP LİSESİ
12. SINIFLAR MATEMATİK DERSİ ÜNİTELENDİRİLMİŞ YILLIK DERS PLANI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2"/>
      <c r="AN2" s="282"/>
      <c r="AO2" s="5"/>
      <c r="AP2" s="5"/>
      <c r="AQ2" s="25"/>
    </row>
    <row r="3" spans="1:43" s="1" customFormat="1" ht="18.75" customHeight="1" x14ac:dyDescent="0.3">
      <c r="B3" s="26"/>
      <c r="C3" s="283"/>
      <c r="D3" s="283"/>
      <c r="E3" s="283"/>
      <c r="F3" s="283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3"/>
      <c r="AN3" s="283"/>
      <c r="AO3" s="6"/>
      <c r="AP3" s="6"/>
      <c r="AQ3" s="27"/>
    </row>
    <row r="4" spans="1:43" s="1" customFormat="1" ht="18.75" customHeight="1" x14ac:dyDescent="0.3">
      <c r="B4" s="28"/>
      <c r="C4" s="284"/>
      <c r="D4" s="284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4"/>
      <c r="AN4" s="284"/>
      <c r="AO4" s="7"/>
      <c r="AP4" s="7"/>
      <c r="AQ4" s="29"/>
    </row>
    <row r="5" spans="1:43" s="1" customFormat="1" ht="15" customHeight="1" x14ac:dyDescent="0.3">
      <c r="B5" s="288" t="s">
        <v>2</v>
      </c>
      <c r="C5" s="289"/>
      <c r="D5" s="290"/>
      <c r="E5" s="290"/>
      <c r="F5" s="290"/>
      <c r="G5" s="206" t="s">
        <v>32</v>
      </c>
      <c r="H5" s="296" t="s">
        <v>34</v>
      </c>
      <c r="I5" s="296"/>
      <c r="J5" s="296"/>
      <c r="K5" s="296"/>
      <c r="L5" s="296"/>
      <c r="M5" s="296"/>
      <c r="N5" s="296"/>
      <c r="O5" s="296"/>
      <c r="P5" s="296"/>
      <c r="Q5" s="296" t="s">
        <v>33</v>
      </c>
      <c r="R5" s="296"/>
      <c r="S5" s="296"/>
      <c r="T5" s="296"/>
      <c r="U5" s="296"/>
      <c r="V5" s="296"/>
      <c r="W5" s="296"/>
      <c r="X5" s="186" t="s">
        <v>17</v>
      </c>
      <c r="Y5" s="186"/>
      <c r="Z5" s="186"/>
      <c r="AA5" s="186"/>
      <c r="AB5" s="186"/>
      <c r="AC5" s="186"/>
      <c r="AD5" s="186"/>
      <c r="AE5" s="186" t="s">
        <v>192</v>
      </c>
      <c r="AF5" s="186"/>
      <c r="AG5" s="186"/>
      <c r="AH5" s="186"/>
      <c r="AI5" s="186"/>
      <c r="AJ5" s="186"/>
      <c r="AK5" s="186"/>
      <c r="AL5" s="269" t="s">
        <v>237</v>
      </c>
      <c r="AM5" s="296" t="s">
        <v>4</v>
      </c>
      <c r="AN5" s="296"/>
      <c r="AO5" s="296"/>
      <c r="AP5" s="296"/>
      <c r="AQ5" s="300"/>
    </row>
    <row r="6" spans="1:43" s="1" customFormat="1" x14ac:dyDescent="0.3">
      <c r="B6" s="291"/>
      <c r="C6" s="292"/>
      <c r="D6" s="293"/>
      <c r="E6" s="293"/>
      <c r="F6" s="293"/>
      <c r="G6" s="294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298"/>
      <c r="AM6" s="296"/>
      <c r="AN6" s="296"/>
      <c r="AO6" s="296"/>
      <c r="AP6" s="296"/>
      <c r="AQ6" s="300"/>
    </row>
    <row r="7" spans="1:43" s="1" customFormat="1" ht="23.25" customHeight="1" thickBot="1" x14ac:dyDescent="0.35">
      <c r="B7" s="302" t="s">
        <v>0</v>
      </c>
      <c r="C7" s="303"/>
      <c r="D7" s="304" t="s">
        <v>1</v>
      </c>
      <c r="E7" s="304"/>
      <c r="F7" s="10" t="s">
        <v>3</v>
      </c>
      <c r="G7" s="295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299"/>
      <c r="AM7" s="297"/>
      <c r="AN7" s="297"/>
      <c r="AO7" s="297"/>
      <c r="AP7" s="297"/>
      <c r="AQ7" s="301"/>
    </row>
    <row r="8" spans="1:43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</row>
    <row r="9" spans="1:43" ht="14.4" customHeight="1" x14ac:dyDescent="0.3">
      <c r="B9" s="246" t="s">
        <v>6</v>
      </c>
      <c r="C9" s="249"/>
      <c r="D9" s="281">
        <v>1</v>
      </c>
      <c r="E9" s="281" t="s">
        <v>403</v>
      </c>
      <c r="F9" s="259">
        <f>GenelBilgiler!T17</f>
        <v>6</v>
      </c>
      <c r="G9" s="180" t="s">
        <v>81</v>
      </c>
      <c r="H9" s="227" t="s">
        <v>136</v>
      </c>
      <c r="I9" s="228"/>
      <c r="J9" s="228"/>
      <c r="K9" s="228"/>
      <c r="L9" s="228"/>
      <c r="M9" s="228"/>
      <c r="N9" s="228"/>
      <c r="O9" s="228"/>
      <c r="P9" s="229"/>
      <c r="Q9" s="160" t="s">
        <v>86</v>
      </c>
      <c r="R9" s="161"/>
      <c r="S9" s="161"/>
      <c r="T9" s="161"/>
      <c r="U9" s="161"/>
      <c r="V9" s="161"/>
      <c r="W9" s="162"/>
      <c r="X9" s="223" t="s">
        <v>324</v>
      </c>
      <c r="Y9" s="224"/>
      <c r="Z9" s="224"/>
      <c r="AA9" s="224"/>
      <c r="AB9" s="224"/>
      <c r="AC9" s="224"/>
      <c r="AD9" s="225"/>
      <c r="AE9" s="223" t="s">
        <v>326</v>
      </c>
      <c r="AF9" s="224"/>
      <c r="AG9" s="224"/>
      <c r="AH9" s="224"/>
      <c r="AI9" s="224"/>
      <c r="AJ9" s="224"/>
      <c r="AK9" s="225"/>
      <c r="AL9" s="204" t="s">
        <v>239</v>
      </c>
      <c r="AM9" s="145"/>
      <c r="AN9" s="146"/>
      <c r="AO9" s="146"/>
      <c r="AP9" s="146"/>
      <c r="AQ9" s="147"/>
    </row>
    <row r="10" spans="1:43" ht="14.4" customHeight="1" x14ac:dyDescent="0.3">
      <c r="B10" s="247"/>
      <c r="C10" s="250"/>
      <c r="D10" s="275"/>
      <c r="E10" s="275"/>
      <c r="F10" s="188"/>
      <c r="G10" s="181"/>
      <c r="H10" s="217"/>
      <c r="I10" s="218"/>
      <c r="J10" s="218"/>
      <c r="K10" s="218"/>
      <c r="L10" s="218"/>
      <c r="M10" s="218"/>
      <c r="N10" s="218"/>
      <c r="O10" s="218"/>
      <c r="P10" s="219"/>
      <c r="Q10" s="163"/>
      <c r="R10" s="164"/>
      <c r="S10" s="164"/>
      <c r="T10" s="164"/>
      <c r="U10" s="164"/>
      <c r="V10" s="164"/>
      <c r="W10" s="165"/>
      <c r="X10" s="222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1"/>
      <c r="AL10" s="205"/>
      <c r="AM10" s="148"/>
      <c r="AN10" s="149"/>
      <c r="AO10" s="149"/>
      <c r="AP10" s="149"/>
      <c r="AQ10" s="150"/>
    </row>
    <row r="11" spans="1:43" ht="26.4" customHeight="1" x14ac:dyDescent="0.3">
      <c r="B11" s="247"/>
      <c r="C11" s="250"/>
      <c r="D11" s="269">
        <v>2</v>
      </c>
      <c r="E11" s="269" t="s">
        <v>404</v>
      </c>
      <c r="F11" s="102">
        <v>2</v>
      </c>
      <c r="G11" s="181"/>
      <c r="H11" s="172" t="s">
        <v>136</v>
      </c>
      <c r="I11" s="173"/>
      <c r="J11" s="173"/>
      <c r="K11" s="173"/>
      <c r="L11" s="173"/>
      <c r="M11" s="173"/>
      <c r="N11" s="173"/>
      <c r="O11" s="173"/>
      <c r="P11" s="174"/>
      <c r="Q11" s="169"/>
      <c r="R11" s="170"/>
      <c r="S11" s="170"/>
      <c r="T11" s="170"/>
      <c r="U11" s="170"/>
      <c r="V11" s="170"/>
      <c r="W11" s="171"/>
      <c r="X11" s="222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1"/>
      <c r="AL11" s="205" t="s">
        <v>239</v>
      </c>
      <c r="AM11" s="148"/>
      <c r="AN11" s="149"/>
      <c r="AO11" s="149"/>
      <c r="AP11" s="149"/>
      <c r="AQ11" s="150"/>
    </row>
    <row r="12" spans="1:43" ht="33" customHeight="1" x14ac:dyDescent="0.3">
      <c r="B12" s="247"/>
      <c r="C12" s="250"/>
      <c r="D12" s="275"/>
      <c r="E12" s="275"/>
      <c r="F12" s="103">
        <f>GenelBilgiler!T17-2</f>
        <v>4</v>
      </c>
      <c r="G12" s="181"/>
      <c r="H12" s="217" t="s">
        <v>137</v>
      </c>
      <c r="I12" s="218"/>
      <c r="J12" s="218"/>
      <c r="K12" s="218"/>
      <c r="L12" s="218"/>
      <c r="M12" s="218"/>
      <c r="N12" s="218"/>
      <c r="O12" s="218"/>
      <c r="P12" s="219"/>
      <c r="Q12" s="196" t="s">
        <v>87</v>
      </c>
      <c r="R12" s="197"/>
      <c r="S12" s="197"/>
      <c r="T12" s="197"/>
      <c r="U12" s="197"/>
      <c r="V12" s="197"/>
      <c r="W12" s="198"/>
      <c r="X12" s="222"/>
      <c r="Y12" s="220"/>
      <c r="Z12" s="220"/>
      <c r="AA12" s="220"/>
      <c r="AB12" s="220"/>
      <c r="AC12" s="220"/>
      <c r="AD12" s="221"/>
      <c r="AE12" s="222"/>
      <c r="AF12" s="220"/>
      <c r="AG12" s="220"/>
      <c r="AH12" s="220"/>
      <c r="AI12" s="220"/>
      <c r="AJ12" s="220"/>
      <c r="AK12" s="221"/>
      <c r="AL12" s="205"/>
      <c r="AM12" s="151"/>
      <c r="AN12" s="152"/>
      <c r="AO12" s="152"/>
      <c r="AP12" s="152"/>
      <c r="AQ12" s="153"/>
    </row>
    <row r="13" spans="1:43" ht="14.4" customHeight="1" x14ac:dyDescent="0.3">
      <c r="B13" s="247"/>
      <c r="C13" s="250"/>
      <c r="D13" s="269">
        <v>3</v>
      </c>
      <c r="E13" s="269" t="s">
        <v>405</v>
      </c>
      <c r="F13" s="188">
        <f>GenelBilgiler!T17</f>
        <v>6</v>
      </c>
      <c r="G13" s="181"/>
      <c r="H13" s="278" t="s">
        <v>138</v>
      </c>
      <c r="I13" s="279"/>
      <c r="J13" s="279"/>
      <c r="K13" s="279"/>
      <c r="L13" s="279"/>
      <c r="M13" s="279"/>
      <c r="N13" s="279"/>
      <c r="O13" s="279"/>
      <c r="P13" s="280"/>
      <c r="Q13" s="163"/>
      <c r="R13" s="164"/>
      <c r="S13" s="164"/>
      <c r="T13" s="164"/>
      <c r="U13" s="164"/>
      <c r="V13" s="164"/>
      <c r="W13" s="165"/>
      <c r="X13" s="222"/>
      <c r="Y13" s="220"/>
      <c r="Z13" s="220"/>
      <c r="AA13" s="220"/>
      <c r="AB13" s="220"/>
      <c r="AC13" s="220"/>
      <c r="AD13" s="221"/>
      <c r="AE13" s="222"/>
      <c r="AF13" s="220"/>
      <c r="AG13" s="220"/>
      <c r="AH13" s="220"/>
      <c r="AI13" s="220"/>
      <c r="AJ13" s="220"/>
      <c r="AK13" s="221"/>
      <c r="AL13" s="205" t="s">
        <v>240</v>
      </c>
      <c r="AM13" s="107"/>
      <c r="AN13" s="108"/>
      <c r="AO13" s="108"/>
      <c r="AP13" s="108"/>
      <c r="AQ13" s="109"/>
    </row>
    <row r="14" spans="1:43" ht="23.4" customHeight="1" x14ac:dyDescent="0.3">
      <c r="B14" s="247"/>
      <c r="C14" s="250"/>
      <c r="D14" s="275"/>
      <c r="E14" s="275"/>
      <c r="F14" s="188"/>
      <c r="G14" s="181"/>
      <c r="H14" s="217"/>
      <c r="I14" s="218"/>
      <c r="J14" s="218"/>
      <c r="K14" s="218"/>
      <c r="L14" s="218"/>
      <c r="M14" s="218"/>
      <c r="N14" s="218"/>
      <c r="O14" s="218"/>
      <c r="P14" s="219"/>
      <c r="Q14" s="163"/>
      <c r="R14" s="164"/>
      <c r="S14" s="164"/>
      <c r="T14" s="164"/>
      <c r="U14" s="164"/>
      <c r="V14" s="164"/>
      <c r="W14" s="165"/>
      <c r="X14" s="222"/>
      <c r="Y14" s="220"/>
      <c r="Z14" s="220"/>
      <c r="AA14" s="220"/>
      <c r="AB14" s="220"/>
      <c r="AC14" s="220"/>
      <c r="AD14" s="221"/>
      <c r="AE14" s="222"/>
      <c r="AF14" s="220"/>
      <c r="AG14" s="220"/>
      <c r="AH14" s="220"/>
      <c r="AI14" s="220"/>
      <c r="AJ14" s="220"/>
      <c r="AK14" s="221"/>
      <c r="AL14" s="205"/>
      <c r="AM14" s="107"/>
      <c r="AN14" s="108"/>
      <c r="AO14" s="108"/>
      <c r="AP14" s="108"/>
      <c r="AQ14" s="109"/>
    </row>
    <row r="15" spans="1:43" ht="14.4" customHeight="1" x14ac:dyDescent="0.3">
      <c r="B15" s="247"/>
      <c r="C15" s="250"/>
      <c r="D15" s="184">
        <v>4</v>
      </c>
      <c r="E15" s="186" t="s">
        <v>406</v>
      </c>
      <c r="F15" s="188">
        <f>GenelBilgiler!T17</f>
        <v>6</v>
      </c>
      <c r="G15" s="181"/>
      <c r="H15" s="172" t="s">
        <v>139</v>
      </c>
      <c r="I15" s="173"/>
      <c r="J15" s="173"/>
      <c r="K15" s="173"/>
      <c r="L15" s="173"/>
      <c r="M15" s="173"/>
      <c r="N15" s="173"/>
      <c r="O15" s="173"/>
      <c r="P15" s="174"/>
      <c r="Q15" s="163"/>
      <c r="R15" s="164"/>
      <c r="S15" s="164"/>
      <c r="T15" s="164"/>
      <c r="U15" s="164"/>
      <c r="V15" s="164"/>
      <c r="W15" s="165"/>
      <c r="X15" s="222"/>
      <c r="Y15" s="220"/>
      <c r="Z15" s="220"/>
      <c r="AA15" s="220"/>
      <c r="AB15" s="220"/>
      <c r="AC15" s="220"/>
      <c r="AD15" s="221"/>
      <c r="AE15" s="308" t="s">
        <v>184</v>
      </c>
      <c r="AF15" s="220"/>
      <c r="AG15" s="220"/>
      <c r="AH15" s="220"/>
      <c r="AI15" s="220"/>
      <c r="AJ15" s="220"/>
      <c r="AK15" s="221"/>
      <c r="AL15" s="205" t="s">
        <v>240</v>
      </c>
      <c r="AM15" s="190" t="s">
        <v>162</v>
      </c>
      <c r="AN15" s="191"/>
      <c r="AO15" s="191"/>
      <c r="AP15" s="191"/>
      <c r="AQ15" s="192"/>
    </row>
    <row r="16" spans="1:43" ht="37.200000000000003" customHeight="1" thickBot="1" x14ac:dyDescent="0.35">
      <c r="B16" s="248"/>
      <c r="C16" s="251"/>
      <c r="D16" s="185"/>
      <c r="E16" s="187"/>
      <c r="F16" s="189"/>
      <c r="G16" s="179"/>
      <c r="H16" s="208"/>
      <c r="I16" s="209"/>
      <c r="J16" s="209"/>
      <c r="K16" s="209"/>
      <c r="L16" s="209"/>
      <c r="M16" s="209"/>
      <c r="N16" s="209"/>
      <c r="O16" s="209"/>
      <c r="P16" s="210"/>
      <c r="Q16" s="166"/>
      <c r="R16" s="167"/>
      <c r="S16" s="167"/>
      <c r="T16" s="167"/>
      <c r="U16" s="167"/>
      <c r="V16" s="167"/>
      <c r="W16" s="168"/>
      <c r="X16" s="252"/>
      <c r="Y16" s="253"/>
      <c r="Z16" s="253"/>
      <c r="AA16" s="253"/>
      <c r="AB16" s="253"/>
      <c r="AC16" s="253"/>
      <c r="AD16" s="254"/>
      <c r="AE16" s="252"/>
      <c r="AF16" s="253"/>
      <c r="AG16" s="253"/>
      <c r="AH16" s="253"/>
      <c r="AI16" s="253"/>
      <c r="AJ16" s="253"/>
      <c r="AK16" s="254"/>
      <c r="AL16" s="207"/>
      <c r="AM16" s="193"/>
      <c r="AN16" s="194"/>
      <c r="AO16" s="194"/>
      <c r="AP16" s="194"/>
      <c r="AQ16" s="195"/>
    </row>
    <row r="17" spans="1:43" ht="22.2" customHeight="1" thickBot="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M17" s="19"/>
      <c r="AN17" s="19"/>
      <c r="AO17" s="19"/>
      <c r="AP17" s="19"/>
      <c r="AQ17" s="19"/>
    </row>
    <row r="18" spans="1:43" ht="14.4" customHeight="1" x14ac:dyDescent="0.3">
      <c r="B18" s="246" t="s">
        <v>7</v>
      </c>
      <c r="C18" s="249"/>
      <c r="D18" s="257">
        <v>1</v>
      </c>
      <c r="E18" s="258" t="s">
        <v>30</v>
      </c>
      <c r="F18" s="259">
        <f>GenelBilgiler!T17</f>
        <v>6</v>
      </c>
      <c r="G18" s="180" t="s">
        <v>81</v>
      </c>
      <c r="H18" s="227" t="s">
        <v>139</v>
      </c>
      <c r="I18" s="228"/>
      <c r="J18" s="228"/>
      <c r="K18" s="228"/>
      <c r="L18" s="228"/>
      <c r="M18" s="228"/>
      <c r="N18" s="228"/>
      <c r="O18" s="228"/>
      <c r="P18" s="229"/>
      <c r="Q18" s="160" t="s">
        <v>87</v>
      </c>
      <c r="R18" s="161"/>
      <c r="S18" s="161"/>
      <c r="T18" s="161"/>
      <c r="U18" s="161"/>
      <c r="V18" s="161"/>
      <c r="W18" s="162"/>
      <c r="X18" s="223" t="s">
        <v>324</v>
      </c>
      <c r="Y18" s="224"/>
      <c r="Z18" s="224"/>
      <c r="AA18" s="224"/>
      <c r="AB18" s="224"/>
      <c r="AC18" s="224"/>
      <c r="AD18" s="225"/>
      <c r="AE18" s="223" t="s">
        <v>326</v>
      </c>
      <c r="AF18" s="224"/>
      <c r="AG18" s="224"/>
      <c r="AH18" s="224"/>
      <c r="AI18" s="224"/>
      <c r="AJ18" s="224"/>
      <c r="AK18" s="225"/>
      <c r="AL18" s="204" t="s">
        <v>241</v>
      </c>
      <c r="AM18" s="145"/>
      <c r="AN18" s="146"/>
      <c r="AO18" s="146"/>
      <c r="AP18" s="146"/>
      <c r="AQ18" s="147"/>
    </row>
    <row r="19" spans="1:43" ht="22.2" customHeight="1" x14ac:dyDescent="0.3">
      <c r="B19" s="247"/>
      <c r="C19" s="250"/>
      <c r="D19" s="184"/>
      <c r="E19" s="186"/>
      <c r="F19" s="188"/>
      <c r="G19" s="181"/>
      <c r="H19" s="217"/>
      <c r="I19" s="218"/>
      <c r="J19" s="218"/>
      <c r="K19" s="218"/>
      <c r="L19" s="218"/>
      <c r="M19" s="218"/>
      <c r="N19" s="218"/>
      <c r="O19" s="218"/>
      <c r="P19" s="219"/>
      <c r="Q19" s="169"/>
      <c r="R19" s="170"/>
      <c r="S19" s="170"/>
      <c r="T19" s="170"/>
      <c r="U19" s="170"/>
      <c r="V19" s="170"/>
      <c r="W19" s="171"/>
      <c r="X19" s="222"/>
      <c r="Y19" s="220"/>
      <c r="Z19" s="220"/>
      <c r="AA19" s="220"/>
      <c r="AB19" s="220"/>
      <c r="AC19" s="220"/>
      <c r="AD19" s="221"/>
      <c r="AE19" s="222"/>
      <c r="AF19" s="220"/>
      <c r="AG19" s="220"/>
      <c r="AH19" s="220"/>
      <c r="AI19" s="220"/>
      <c r="AJ19" s="220"/>
      <c r="AK19" s="221"/>
      <c r="AL19" s="205"/>
      <c r="AM19" s="148"/>
      <c r="AN19" s="149"/>
      <c r="AO19" s="149"/>
      <c r="AP19" s="149"/>
      <c r="AQ19" s="150"/>
    </row>
    <row r="20" spans="1:43" ht="14.4" customHeight="1" x14ac:dyDescent="0.3">
      <c r="B20" s="247"/>
      <c r="C20" s="250"/>
      <c r="D20" s="184">
        <v>2</v>
      </c>
      <c r="E20" s="186" t="s">
        <v>52</v>
      </c>
      <c r="F20" s="188">
        <f>GenelBilgiler!T17</f>
        <v>6</v>
      </c>
      <c r="G20" s="181"/>
      <c r="H20" s="172" t="s">
        <v>140</v>
      </c>
      <c r="I20" s="173"/>
      <c r="J20" s="173"/>
      <c r="K20" s="173"/>
      <c r="L20" s="173"/>
      <c r="M20" s="173"/>
      <c r="N20" s="173"/>
      <c r="O20" s="173"/>
      <c r="P20" s="174"/>
      <c r="Q20" s="196" t="s">
        <v>526</v>
      </c>
      <c r="R20" s="197"/>
      <c r="S20" s="197"/>
      <c r="T20" s="197"/>
      <c r="U20" s="197"/>
      <c r="V20" s="197"/>
      <c r="W20" s="198"/>
      <c r="X20" s="222"/>
      <c r="Y20" s="220"/>
      <c r="Z20" s="220"/>
      <c r="AA20" s="220"/>
      <c r="AB20" s="220"/>
      <c r="AC20" s="220"/>
      <c r="AD20" s="221"/>
      <c r="AE20" s="222"/>
      <c r="AF20" s="220"/>
      <c r="AG20" s="220"/>
      <c r="AH20" s="220"/>
      <c r="AI20" s="220"/>
      <c r="AJ20" s="220"/>
      <c r="AK20" s="221"/>
      <c r="AL20" s="260" t="s">
        <v>244</v>
      </c>
      <c r="AM20" s="148"/>
      <c r="AN20" s="149"/>
      <c r="AO20" s="149"/>
      <c r="AP20" s="149"/>
      <c r="AQ20" s="150"/>
    </row>
    <row r="21" spans="1:43" ht="40.799999999999997" customHeight="1" x14ac:dyDescent="0.3">
      <c r="B21" s="247"/>
      <c r="C21" s="250"/>
      <c r="D21" s="184"/>
      <c r="E21" s="186"/>
      <c r="F21" s="188"/>
      <c r="G21" s="181"/>
      <c r="H21" s="217"/>
      <c r="I21" s="218"/>
      <c r="J21" s="218"/>
      <c r="K21" s="218"/>
      <c r="L21" s="218"/>
      <c r="M21" s="218"/>
      <c r="N21" s="218"/>
      <c r="O21" s="218"/>
      <c r="P21" s="219"/>
      <c r="Q21" s="163"/>
      <c r="R21" s="164"/>
      <c r="S21" s="164"/>
      <c r="T21" s="164"/>
      <c r="U21" s="164"/>
      <c r="V21" s="164"/>
      <c r="W21" s="165"/>
      <c r="X21" s="222"/>
      <c r="Y21" s="220"/>
      <c r="Z21" s="220"/>
      <c r="AA21" s="220"/>
      <c r="AB21" s="220"/>
      <c r="AC21" s="220"/>
      <c r="AD21" s="221"/>
      <c r="AE21" s="222"/>
      <c r="AF21" s="220"/>
      <c r="AG21" s="220"/>
      <c r="AH21" s="220"/>
      <c r="AI21" s="220"/>
      <c r="AJ21" s="220"/>
      <c r="AK21" s="221"/>
      <c r="AL21" s="261"/>
      <c r="AM21" s="148"/>
      <c r="AN21" s="149"/>
      <c r="AO21" s="149"/>
      <c r="AP21" s="149"/>
      <c r="AQ21" s="150"/>
    </row>
    <row r="22" spans="1:43" ht="29.4" customHeight="1" x14ac:dyDescent="0.3">
      <c r="B22" s="247"/>
      <c r="C22" s="250"/>
      <c r="D22" s="184">
        <v>3</v>
      </c>
      <c r="E22" s="186" t="s">
        <v>31</v>
      </c>
      <c r="F22" s="102">
        <v>2</v>
      </c>
      <c r="G22" s="181"/>
      <c r="H22" s="172" t="s">
        <v>140</v>
      </c>
      <c r="I22" s="173"/>
      <c r="J22" s="173"/>
      <c r="K22" s="173"/>
      <c r="L22" s="173"/>
      <c r="M22" s="173"/>
      <c r="N22" s="173"/>
      <c r="O22" s="173"/>
      <c r="P22" s="174"/>
      <c r="Q22" s="163"/>
      <c r="R22" s="164"/>
      <c r="S22" s="164"/>
      <c r="T22" s="164"/>
      <c r="U22" s="164"/>
      <c r="V22" s="164"/>
      <c r="W22" s="165"/>
      <c r="X22" s="222"/>
      <c r="Y22" s="220"/>
      <c r="Z22" s="220"/>
      <c r="AA22" s="220"/>
      <c r="AB22" s="220"/>
      <c r="AC22" s="220"/>
      <c r="AD22" s="221"/>
      <c r="AE22" s="308" t="s">
        <v>187</v>
      </c>
      <c r="AF22" s="220"/>
      <c r="AG22" s="220"/>
      <c r="AH22" s="220"/>
      <c r="AI22" s="220"/>
      <c r="AJ22" s="220"/>
      <c r="AK22" s="221"/>
      <c r="AL22" s="205" t="s">
        <v>245</v>
      </c>
      <c r="AM22" s="148"/>
      <c r="AN22" s="149"/>
      <c r="AO22" s="149"/>
      <c r="AP22" s="149"/>
      <c r="AQ22" s="150"/>
    </row>
    <row r="23" spans="1:43" ht="43.8" customHeight="1" x14ac:dyDescent="0.3">
      <c r="B23" s="247"/>
      <c r="C23" s="250"/>
      <c r="D23" s="184"/>
      <c r="E23" s="186"/>
      <c r="F23" s="103">
        <f>GenelBilgiler!T17-2</f>
        <v>4</v>
      </c>
      <c r="G23" s="206"/>
      <c r="H23" s="217" t="s">
        <v>401</v>
      </c>
      <c r="I23" s="218"/>
      <c r="J23" s="218"/>
      <c r="K23" s="218"/>
      <c r="L23" s="218"/>
      <c r="M23" s="218"/>
      <c r="N23" s="218"/>
      <c r="O23" s="218"/>
      <c r="P23" s="219"/>
      <c r="Q23" s="169"/>
      <c r="R23" s="170"/>
      <c r="S23" s="170"/>
      <c r="T23" s="170"/>
      <c r="U23" s="170"/>
      <c r="V23" s="170"/>
      <c r="W23" s="171"/>
      <c r="X23" s="222"/>
      <c r="Y23" s="220"/>
      <c r="Z23" s="220"/>
      <c r="AA23" s="220"/>
      <c r="AB23" s="220"/>
      <c r="AC23" s="220"/>
      <c r="AD23" s="221"/>
      <c r="AE23" s="222"/>
      <c r="AF23" s="220"/>
      <c r="AG23" s="220"/>
      <c r="AH23" s="220"/>
      <c r="AI23" s="220"/>
      <c r="AJ23" s="220"/>
      <c r="AK23" s="221"/>
      <c r="AL23" s="205"/>
      <c r="AM23" s="148"/>
      <c r="AN23" s="149"/>
      <c r="AO23" s="149"/>
      <c r="AP23" s="149"/>
      <c r="AQ23" s="150"/>
    </row>
    <row r="24" spans="1:43" ht="14.4" customHeight="1" x14ac:dyDescent="0.3">
      <c r="B24" s="247"/>
      <c r="C24" s="250"/>
      <c r="D24" s="184">
        <v>4</v>
      </c>
      <c r="E24" s="186" t="s">
        <v>407</v>
      </c>
      <c r="F24" s="188">
        <f>GenelBilgiler!T17</f>
        <v>6</v>
      </c>
      <c r="G24" s="178" t="s">
        <v>82</v>
      </c>
      <c r="H24" s="172" t="s">
        <v>141</v>
      </c>
      <c r="I24" s="173"/>
      <c r="J24" s="173"/>
      <c r="K24" s="173"/>
      <c r="L24" s="173"/>
      <c r="M24" s="173"/>
      <c r="N24" s="173"/>
      <c r="O24" s="173"/>
      <c r="P24" s="174"/>
      <c r="Q24" s="196" t="s">
        <v>527</v>
      </c>
      <c r="R24" s="197"/>
      <c r="S24" s="197"/>
      <c r="T24" s="197"/>
      <c r="U24" s="197"/>
      <c r="V24" s="197"/>
      <c r="W24" s="198"/>
      <c r="X24" s="222"/>
      <c r="Y24" s="220"/>
      <c r="Z24" s="220"/>
      <c r="AA24" s="220"/>
      <c r="AB24" s="220"/>
      <c r="AC24" s="220"/>
      <c r="AD24" s="221"/>
      <c r="AE24" s="222"/>
      <c r="AF24" s="220"/>
      <c r="AG24" s="220"/>
      <c r="AH24" s="220"/>
      <c r="AI24" s="220"/>
      <c r="AJ24" s="220"/>
      <c r="AK24" s="221"/>
      <c r="AL24" s="205" t="s">
        <v>246</v>
      </c>
      <c r="AM24" s="190" t="s">
        <v>56</v>
      </c>
      <c r="AN24" s="191"/>
      <c r="AO24" s="191"/>
      <c r="AP24" s="191"/>
      <c r="AQ24" s="192"/>
    </row>
    <row r="25" spans="1:43" ht="36" customHeight="1" thickBot="1" x14ac:dyDescent="0.35">
      <c r="B25" s="248"/>
      <c r="C25" s="251"/>
      <c r="D25" s="185"/>
      <c r="E25" s="187"/>
      <c r="F25" s="189"/>
      <c r="G25" s="179"/>
      <c r="H25" s="208"/>
      <c r="I25" s="209"/>
      <c r="J25" s="209"/>
      <c r="K25" s="209"/>
      <c r="L25" s="209"/>
      <c r="M25" s="209"/>
      <c r="N25" s="209"/>
      <c r="O25" s="209"/>
      <c r="P25" s="210"/>
      <c r="Q25" s="166"/>
      <c r="R25" s="167"/>
      <c r="S25" s="167"/>
      <c r="T25" s="167"/>
      <c r="U25" s="167"/>
      <c r="V25" s="167"/>
      <c r="W25" s="168"/>
      <c r="X25" s="252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4"/>
      <c r="AL25" s="207"/>
      <c r="AM25" s="193"/>
      <c r="AN25" s="194"/>
      <c r="AO25" s="194"/>
      <c r="AP25" s="194"/>
      <c r="AQ25" s="195"/>
    </row>
    <row r="26" spans="1:43" ht="15" thickBot="1" x14ac:dyDescent="0.35"/>
    <row r="27" spans="1:43" ht="32.4" customHeight="1" x14ac:dyDescent="0.3">
      <c r="B27" s="246" t="s">
        <v>9</v>
      </c>
      <c r="C27" s="249"/>
      <c r="D27" s="257">
        <v>1</v>
      </c>
      <c r="E27" s="258" t="s">
        <v>40</v>
      </c>
      <c r="F27" s="105">
        <f>GenelBilgiler!T17-3</f>
        <v>3</v>
      </c>
      <c r="G27" s="180" t="s">
        <v>82</v>
      </c>
      <c r="H27" s="227" t="s">
        <v>544</v>
      </c>
      <c r="I27" s="228"/>
      <c r="J27" s="228"/>
      <c r="K27" s="228"/>
      <c r="L27" s="228"/>
      <c r="M27" s="228"/>
      <c r="N27" s="228"/>
      <c r="O27" s="228"/>
      <c r="P27" s="229"/>
      <c r="Q27" s="160" t="s">
        <v>335</v>
      </c>
      <c r="R27" s="161"/>
      <c r="S27" s="161"/>
      <c r="T27" s="161"/>
      <c r="U27" s="161"/>
      <c r="V27" s="161"/>
      <c r="W27" s="162"/>
      <c r="X27" s="223" t="s">
        <v>324</v>
      </c>
      <c r="Y27" s="224"/>
      <c r="Z27" s="224"/>
      <c r="AA27" s="224"/>
      <c r="AB27" s="224"/>
      <c r="AC27" s="224"/>
      <c r="AD27" s="225"/>
      <c r="AE27" s="223" t="s">
        <v>326</v>
      </c>
      <c r="AF27" s="224"/>
      <c r="AG27" s="224"/>
      <c r="AH27" s="224"/>
      <c r="AI27" s="224"/>
      <c r="AJ27" s="224"/>
      <c r="AK27" s="225"/>
      <c r="AL27" s="204" t="s">
        <v>242</v>
      </c>
      <c r="AM27" s="145"/>
      <c r="AN27" s="146"/>
      <c r="AO27" s="146"/>
      <c r="AP27" s="146"/>
      <c r="AQ27" s="147"/>
    </row>
    <row r="28" spans="1:43" ht="35.4" customHeight="1" x14ac:dyDescent="0.3">
      <c r="B28" s="247"/>
      <c r="C28" s="250"/>
      <c r="D28" s="184"/>
      <c r="E28" s="186"/>
      <c r="F28" s="103">
        <v>3</v>
      </c>
      <c r="G28" s="181"/>
      <c r="H28" s="217" t="s">
        <v>545</v>
      </c>
      <c r="I28" s="218"/>
      <c r="J28" s="218"/>
      <c r="K28" s="218"/>
      <c r="L28" s="218"/>
      <c r="M28" s="218"/>
      <c r="N28" s="218"/>
      <c r="O28" s="218"/>
      <c r="P28" s="219"/>
      <c r="Q28" s="163"/>
      <c r="R28" s="164"/>
      <c r="S28" s="164"/>
      <c r="T28" s="164"/>
      <c r="U28" s="164"/>
      <c r="V28" s="164"/>
      <c r="W28" s="165"/>
      <c r="X28" s="222"/>
      <c r="Y28" s="220"/>
      <c r="Z28" s="220"/>
      <c r="AA28" s="220"/>
      <c r="AB28" s="220"/>
      <c r="AC28" s="220"/>
      <c r="AD28" s="221"/>
      <c r="AE28" s="222"/>
      <c r="AF28" s="220"/>
      <c r="AG28" s="220"/>
      <c r="AH28" s="220"/>
      <c r="AI28" s="220"/>
      <c r="AJ28" s="220"/>
      <c r="AK28" s="221"/>
      <c r="AL28" s="205"/>
      <c r="AM28" s="148"/>
      <c r="AN28" s="149"/>
      <c r="AO28" s="149"/>
      <c r="AP28" s="149"/>
      <c r="AQ28" s="150"/>
    </row>
    <row r="29" spans="1:43" ht="19.2" customHeight="1" x14ac:dyDescent="0.3">
      <c r="B29" s="247"/>
      <c r="C29" s="250"/>
      <c r="D29" s="184">
        <v>2</v>
      </c>
      <c r="E29" s="186" t="s">
        <v>13</v>
      </c>
      <c r="F29" s="188">
        <f>GenelBilgiler!T17</f>
        <v>6</v>
      </c>
      <c r="G29" s="181"/>
      <c r="H29" s="172" t="s">
        <v>525</v>
      </c>
      <c r="I29" s="173"/>
      <c r="J29" s="173"/>
      <c r="K29" s="173"/>
      <c r="L29" s="173"/>
      <c r="M29" s="173"/>
      <c r="N29" s="173"/>
      <c r="O29" s="173"/>
      <c r="P29" s="174"/>
      <c r="Q29" s="163"/>
      <c r="R29" s="164"/>
      <c r="S29" s="164"/>
      <c r="T29" s="164"/>
      <c r="U29" s="164"/>
      <c r="V29" s="164"/>
      <c r="W29" s="165"/>
      <c r="X29" s="222"/>
      <c r="Y29" s="220"/>
      <c r="Z29" s="220"/>
      <c r="AA29" s="220"/>
      <c r="AB29" s="220"/>
      <c r="AC29" s="220"/>
      <c r="AD29" s="221"/>
      <c r="AE29" s="222"/>
      <c r="AF29" s="220"/>
      <c r="AG29" s="220"/>
      <c r="AH29" s="220"/>
      <c r="AI29" s="220"/>
      <c r="AJ29" s="220"/>
      <c r="AK29" s="221"/>
      <c r="AL29" s="205" t="s">
        <v>243</v>
      </c>
      <c r="AM29" s="151"/>
      <c r="AN29" s="149"/>
      <c r="AO29" s="149"/>
      <c r="AP29" s="149"/>
      <c r="AQ29" s="150"/>
    </row>
    <row r="30" spans="1:43" ht="23.4" customHeight="1" x14ac:dyDescent="0.3">
      <c r="B30" s="247"/>
      <c r="C30" s="250"/>
      <c r="D30" s="268"/>
      <c r="E30" s="269"/>
      <c r="F30" s="270"/>
      <c r="G30" s="206"/>
      <c r="H30" s="217"/>
      <c r="I30" s="218"/>
      <c r="J30" s="218"/>
      <c r="K30" s="218"/>
      <c r="L30" s="218"/>
      <c r="M30" s="218"/>
      <c r="N30" s="218"/>
      <c r="O30" s="218"/>
      <c r="P30" s="219"/>
      <c r="Q30" s="169"/>
      <c r="R30" s="170"/>
      <c r="S30" s="170"/>
      <c r="T30" s="170"/>
      <c r="U30" s="170"/>
      <c r="V30" s="170"/>
      <c r="W30" s="171"/>
      <c r="X30" s="271"/>
      <c r="Y30" s="272"/>
      <c r="Z30" s="272"/>
      <c r="AA30" s="272"/>
      <c r="AB30" s="272"/>
      <c r="AC30" s="272"/>
      <c r="AD30" s="273"/>
      <c r="AE30" s="271"/>
      <c r="AF30" s="272"/>
      <c r="AG30" s="272"/>
      <c r="AH30" s="272"/>
      <c r="AI30" s="272"/>
      <c r="AJ30" s="272"/>
      <c r="AK30" s="273"/>
      <c r="AL30" s="260"/>
      <c r="AM30" s="148"/>
      <c r="AN30" s="149"/>
      <c r="AO30" s="149"/>
      <c r="AP30" s="149"/>
      <c r="AQ30" s="150"/>
    </row>
    <row r="31" spans="1:43" ht="14.4" customHeight="1" x14ac:dyDescent="0.3">
      <c r="B31" s="247"/>
      <c r="C31" s="250"/>
      <c r="D31" s="154" t="s">
        <v>419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321"/>
      <c r="AM31" s="158"/>
      <c r="AN31" s="158"/>
      <c r="AO31" s="158"/>
      <c r="AP31" s="158"/>
      <c r="AQ31" s="159"/>
    </row>
    <row r="32" spans="1:43" ht="14.4" customHeight="1" x14ac:dyDescent="0.3">
      <c r="B32" s="247"/>
      <c r="C32" s="25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322"/>
      <c r="AM32" s="158"/>
      <c r="AN32" s="158"/>
      <c r="AO32" s="158"/>
      <c r="AP32" s="158"/>
      <c r="AQ32" s="159"/>
    </row>
    <row r="33" spans="2:43" ht="14.4" customHeight="1" x14ac:dyDescent="0.3">
      <c r="B33" s="247"/>
      <c r="C33" s="250"/>
      <c r="D33" s="274">
        <v>4</v>
      </c>
      <c r="E33" s="275" t="s">
        <v>319</v>
      </c>
      <c r="F33" s="276">
        <f>GenelBilgiler!T17</f>
        <v>6</v>
      </c>
      <c r="G33" s="178" t="s">
        <v>82</v>
      </c>
      <c r="H33" s="172" t="s">
        <v>402</v>
      </c>
      <c r="I33" s="173"/>
      <c r="J33" s="173"/>
      <c r="K33" s="173"/>
      <c r="L33" s="173"/>
      <c r="M33" s="173"/>
      <c r="N33" s="173"/>
      <c r="O33" s="173"/>
      <c r="P33" s="174"/>
      <c r="Q33" s="196" t="s">
        <v>88</v>
      </c>
      <c r="R33" s="197"/>
      <c r="S33" s="197"/>
      <c r="T33" s="197"/>
      <c r="U33" s="197"/>
      <c r="V33" s="197"/>
      <c r="W33" s="198"/>
      <c r="X33" s="262" t="s">
        <v>324</v>
      </c>
      <c r="Y33" s="263"/>
      <c r="Z33" s="263"/>
      <c r="AA33" s="263"/>
      <c r="AB33" s="263"/>
      <c r="AC33" s="263"/>
      <c r="AD33" s="264"/>
      <c r="AE33" s="222" t="s">
        <v>326</v>
      </c>
      <c r="AF33" s="220"/>
      <c r="AG33" s="220"/>
      <c r="AH33" s="220"/>
      <c r="AI33" s="220"/>
      <c r="AJ33" s="220"/>
      <c r="AK33" s="221"/>
      <c r="AL33" s="261" t="s">
        <v>247</v>
      </c>
      <c r="AM33" s="190" t="s">
        <v>449</v>
      </c>
      <c r="AN33" s="191"/>
      <c r="AO33" s="191"/>
      <c r="AP33" s="191"/>
      <c r="AQ33" s="192"/>
    </row>
    <row r="34" spans="2:43" ht="68.400000000000006" customHeight="1" thickBot="1" x14ac:dyDescent="0.35">
      <c r="B34" s="248"/>
      <c r="C34" s="251"/>
      <c r="D34" s="185"/>
      <c r="E34" s="187"/>
      <c r="F34" s="189"/>
      <c r="G34" s="179"/>
      <c r="H34" s="208"/>
      <c r="I34" s="209"/>
      <c r="J34" s="209"/>
      <c r="K34" s="209"/>
      <c r="L34" s="209"/>
      <c r="M34" s="209"/>
      <c r="N34" s="209"/>
      <c r="O34" s="209"/>
      <c r="P34" s="210"/>
      <c r="Q34" s="166"/>
      <c r="R34" s="167"/>
      <c r="S34" s="167"/>
      <c r="T34" s="167"/>
      <c r="U34" s="167"/>
      <c r="V34" s="167"/>
      <c r="W34" s="168"/>
      <c r="X34" s="252"/>
      <c r="Y34" s="253"/>
      <c r="Z34" s="253"/>
      <c r="AA34" s="253"/>
      <c r="AB34" s="253"/>
      <c r="AC34" s="253"/>
      <c r="AD34" s="254"/>
      <c r="AE34" s="252"/>
      <c r="AF34" s="253"/>
      <c r="AG34" s="253"/>
      <c r="AH34" s="253"/>
      <c r="AI34" s="253"/>
      <c r="AJ34" s="253"/>
      <c r="AK34" s="254"/>
      <c r="AL34" s="207"/>
      <c r="AM34" s="193"/>
      <c r="AN34" s="194"/>
      <c r="AO34" s="194"/>
      <c r="AP34" s="194"/>
      <c r="AQ34" s="195"/>
    </row>
    <row r="35" spans="2:43" ht="15" thickBot="1" x14ac:dyDescent="0.35"/>
    <row r="36" spans="2:43" ht="14.4" customHeight="1" x14ac:dyDescent="0.3">
      <c r="B36" s="246" t="s">
        <v>10</v>
      </c>
      <c r="C36" s="249"/>
      <c r="D36" s="257">
        <v>1</v>
      </c>
      <c r="E36" s="258" t="s">
        <v>408</v>
      </c>
      <c r="F36" s="259">
        <f>GenelBilgiler!T17</f>
        <v>6</v>
      </c>
      <c r="G36" s="180" t="s">
        <v>20</v>
      </c>
      <c r="H36" s="227" t="s">
        <v>142</v>
      </c>
      <c r="I36" s="228"/>
      <c r="J36" s="228"/>
      <c r="K36" s="228"/>
      <c r="L36" s="228"/>
      <c r="M36" s="228"/>
      <c r="N36" s="228"/>
      <c r="O36" s="228"/>
      <c r="P36" s="229"/>
      <c r="Q36" s="160" t="s">
        <v>336</v>
      </c>
      <c r="R36" s="161"/>
      <c r="S36" s="161"/>
      <c r="T36" s="161"/>
      <c r="U36" s="161"/>
      <c r="V36" s="161"/>
      <c r="W36" s="162"/>
      <c r="X36" s="223" t="s">
        <v>324</v>
      </c>
      <c r="Y36" s="224"/>
      <c r="Z36" s="224"/>
      <c r="AA36" s="224"/>
      <c r="AB36" s="224"/>
      <c r="AC36" s="224"/>
      <c r="AD36" s="225"/>
      <c r="AE36" s="223" t="s">
        <v>326</v>
      </c>
      <c r="AF36" s="224"/>
      <c r="AG36" s="224"/>
      <c r="AH36" s="224"/>
      <c r="AI36" s="224"/>
      <c r="AJ36" s="224"/>
      <c r="AK36" s="225"/>
      <c r="AL36" s="204" t="s">
        <v>248</v>
      </c>
      <c r="AM36" s="145"/>
      <c r="AN36" s="146"/>
      <c r="AO36" s="146"/>
      <c r="AP36" s="146"/>
      <c r="AQ36" s="147"/>
    </row>
    <row r="37" spans="2:43" ht="31.2" customHeight="1" x14ac:dyDescent="0.3">
      <c r="B37" s="247"/>
      <c r="C37" s="250"/>
      <c r="D37" s="184"/>
      <c r="E37" s="186"/>
      <c r="F37" s="188"/>
      <c r="G37" s="181"/>
      <c r="H37" s="217"/>
      <c r="I37" s="218"/>
      <c r="J37" s="218"/>
      <c r="K37" s="218"/>
      <c r="L37" s="218"/>
      <c r="M37" s="218"/>
      <c r="N37" s="218"/>
      <c r="O37" s="218"/>
      <c r="P37" s="219"/>
      <c r="Q37" s="163"/>
      <c r="R37" s="164"/>
      <c r="S37" s="164"/>
      <c r="T37" s="164"/>
      <c r="U37" s="164"/>
      <c r="V37" s="164"/>
      <c r="W37" s="165"/>
      <c r="X37" s="222"/>
      <c r="Y37" s="220"/>
      <c r="Z37" s="220"/>
      <c r="AA37" s="220"/>
      <c r="AB37" s="220"/>
      <c r="AC37" s="220"/>
      <c r="AD37" s="221"/>
      <c r="AE37" s="222"/>
      <c r="AF37" s="220"/>
      <c r="AG37" s="220"/>
      <c r="AH37" s="220"/>
      <c r="AI37" s="220"/>
      <c r="AJ37" s="220"/>
      <c r="AK37" s="221"/>
      <c r="AL37" s="205"/>
      <c r="AM37" s="148"/>
      <c r="AN37" s="149"/>
      <c r="AO37" s="149"/>
      <c r="AP37" s="149"/>
      <c r="AQ37" s="150"/>
    </row>
    <row r="38" spans="2:43" ht="25.8" customHeight="1" x14ac:dyDescent="0.3">
      <c r="B38" s="247"/>
      <c r="C38" s="250"/>
      <c r="D38" s="184">
        <v>2</v>
      </c>
      <c r="E38" s="186" t="s">
        <v>409</v>
      </c>
      <c r="F38" s="188">
        <f>GenelBilgiler!T17</f>
        <v>6</v>
      </c>
      <c r="G38" s="181"/>
      <c r="H38" s="172" t="s">
        <v>142</v>
      </c>
      <c r="I38" s="173"/>
      <c r="J38" s="173"/>
      <c r="K38" s="173"/>
      <c r="L38" s="173"/>
      <c r="M38" s="173"/>
      <c r="N38" s="173"/>
      <c r="O38" s="173"/>
      <c r="P38" s="174"/>
      <c r="Q38" s="163"/>
      <c r="R38" s="164"/>
      <c r="S38" s="164"/>
      <c r="T38" s="164"/>
      <c r="U38" s="164"/>
      <c r="V38" s="164"/>
      <c r="W38" s="165"/>
      <c r="X38" s="222"/>
      <c r="Y38" s="220"/>
      <c r="Z38" s="220"/>
      <c r="AA38" s="220"/>
      <c r="AB38" s="220"/>
      <c r="AC38" s="220"/>
      <c r="AD38" s="221"/>
      <c r="AE38" s="222"/>
      <c r="AF38" s="220"/>
      <c r="AG38" s="220"/>
      <c r="AH38" s="220"/>
      <c r="AI38" s="220"/>
      <c r="AJ38" s="220"/>
      <c r="AK38" s="221"/>
      <c r="AL38" s="205" t="s">
        <v>238</v>
      </c>
      <c r="AM38" s="148"/>
      <c r="AN38" s="149"/>
      <c r="AO38" s="149"/>
      <c r="AP38" s="149"/>
      <c r="AQ38" s="150"/>
    </row>
    <row r="39" spans="2:43" ht="22.2" customHeight="1" x14ac:dyDescent="0.3">
      <c r="B39" s="247"/>
      <c r="C39" s="250"/>
      <c r="D39" s="184"/>
      <c r="E39" s="186"/>
      <c r="F39" s="188"/>
      <c r="G39" s="181"/>
      <c r="H39" s="217"/>
      <c r="I39" s="218"/>
      <c r="J39" s="218"/>
      <c r="K39" s="218"/>
      <c r="L39" s="218"/>
      <c r="M39" s="218"/>
      <c r="N39" s="218"/>
      <c r="O39" s="218"/>
      <c r="P39" s="219"/>
      <c r="Q39" s="163"/>
      <c r="R39" s="164"/>
      <c r="S39" s="164"/>
      <c r="T39" s="164"/>
      <c r="U39" s="164"/>
      <c r="V39" s="164"/>
      <c r="W39" s="165"/>
      <c r="X39" s="222"/>
      <c r="Y39" s="220"/>
      <c r="Z39" s="220"/>
      <c r="AA39" s="220"/>
      <c r="AB39" s="220"/>
      <c r="AC39" s="220"/>
      <c r="AD39" s="221"/>
      <c r="AE39" s="222"/>
      <c r="AF39" s="220"/>
      <c r="AG39" s="220"/>
      <c r="AH39" s="220"/>
      <c r="AI39" s="220"/>
      <c r="AJ39" s="220"/>
      <c r="AK39" s="221"/>
      <c r="AL39" s="205"/>
      <c r="AM39" s="148"/>
      <c r="AN39" s="149"/>
      <c r="AO39" s="149"/>
      <c r="AP39" s="149"/>
      <c r="AQ39" s="150"/>
    </row>
    <row r="40" spans="2:43" ht="14.4" customHeight="1" x14ac:dyDescent="0.3">
      <c r="B40" s="247"/>
      <c r="C40" s="250"/>
      <c r="D40" s="184">
        <v>3</v>
      </c>
      <c r="E40" s="186" t="s">
        <v>410</v>
      </c>
      <c r="F40" s="188">
        <f>GenelBilgiler!T17</f>
        <v>6</v>
      </c>
      <c r="G40" s="181"/>
      <c r="H40" s="172" t="s">
        <v>143</v>
      </c>
      <c r="I40" s="173"/>
      <c r="J40" s="173"/>
      <c r="K40" s="173"/>
      <c r="L40" s="173"/>
      <c r="M40" s="173"/>
      <c r="N40" s="173"/>
      <c r="O40" s="173"/>
      <c r="P40" s="174"/>
      <c r="Q40" s="163"/>
      <c r="R40" s="164"/>
      <c r="S40" s="164"/>
      <c r="T40" s="164"/>
      <c r="U40" s="164"/>
      <c r="V40" s="164"/>
      <c r="W40" s="165"/>
      <c r="X40" s="222"/>
      <c r="Y40" s="220"/>
      <c r="Z40" s="220"/>
      <c r="AA40" s="220"/>
      <c r="AB40" s="220"/>
      <c r="AC40" s="220"/>
      <c r="AD40" s="221"/>
      <c r="AE40" s="308" t="s">
        <v>185</v>
      </c>
      <c r="AF40" s="316"/>
      <c r="AG40" s="316"/>
      <c r="AH40" s="316"/>
      <c r="AI40" s="316"/>
      <c r="AJ40" s="316"/>
      <c r="AK40" s="317"/>
      <c r="AL40" s="260" t="s">
        <v>249</v>
      </c>
      <c r="AM40" s="148"/>
      <c r="AN40" s="149"/>
      <c r="AO40" s="149"/>
      <c r="AP40" s="149"/>
      <c r="AQ40" s="150"/>
    </row>
    <row r="41" spans="2:43" ht="24" customHeight="1" x14ac:dyDescent="0.3">
      <c r="B41" s="247"/>
      <c r="C41" s="250"/>
      <c r="D41" s="184"/>
      <c r="E41" s="186"/>
      <c r="F41" s="188"/>
      <c r="G41" s="181"/>
      <c r="H41" s="217"/>
      <c r="I41" s="218"/>
      <c r="J41" s="218"/>
      <c r="K41" s="218"/>
      <c r="L41" s="218"/>
      <c r="M41" s="218"/>
      <c r="N41" s="218"/>
      <c r="O41" s="218"/>
      <c r="P41" s="219"/>
      <c r="Q41" s="169"/>
      <c r="R41" s="170"/>
      <c r="S41" s="170"/>
      <c r="T41" s="170"/>
      <c r="U41" s="170"/>
      <c r="V41" s="170"/>
      <c r="W41" s="171"/>
      <c r="X41" s="222"/>
      <c r="Y41" s="220"/>
      <c r="Z41" s="220"/>
      <c r="AA41" s="220"/>
      <c r="AB41" s="220"/>
      <c r="AC41" s="220"/>
      <c r="AD41" s="221"/>
      <c r="AE41" s="308"/>
      <c r="AF41" s="316"/>
      <c r="AG41" s="316"/>
      <c r="AH41" s="316"/>
      <c r="AI41" s="316"/>
      <c r="AJ41" s="316"/>
      <c r="AK41" s="317"/>
      <c r="AL41" s="261"/>
      <c r="AM41" s="148"/>
      <c r="AN41" s="149"/>
      <c r="AO41" s="149"/>
      <c r="AP41" s="149"/>
      <c r="AQ41" s="150"/>
    </row>
    <row r="42" spans="2:43" ht="14.4" customHeight="1" x14ac:dyDescent="0.3">
      <c r="B42" s="247"/>
      <c r="C42" s="250"/>
      <c r="D42" s="184">
        <v>4</v>
      </c>
      <c r="E42" s="186" t="s">
        <v>411</v>
      </c>
      <c r="F42" s="188">
        <f>GenelBilgiler!T17</f>
        <v>6</v>
      </c>
      <c r="G42" s="181"/>
      <c r="H42" s="172" t="s">
        <v>144</v>
      </c>
      <c r="I42" s="173"/>
      <c r="J42" s="173"/>
      <c r="K42" s="173"/>
      <c r="L42" s="173"/>
      <c r="M42" s="173"/>
      <c r="N42" s="173"/>
      <c r="O42" s="173"/>
      <c r="P42" s="174"/>
      <c r="Q42" s="196" t="s">
        <v>89</v>
      </c>
      <c r="R42" s="197"/>
      <c r="S42" s="197"/>
      <c r="T42" s="197"/>
      <c r="U42" s="197"/>
      <c r="V42" s="197"/>
      <c r="W42" s="198"/>
      <c r="X42" s="222"/>
      <c r="Y42" s="220"/>
      <c r="Z42" s="220"/>
      <c r="AA42" s="220"/>
      <c r="AB42" s="220"/>
      <c r="AC42" s="220"/>
      <c r="AD42" s="221"/>
      <c r="AE42" s="222"/>
      <c r="AF42" s="220"/>
      <c r="AG42" s="220"/>
      <c r="AH42" s="220"/>
      <c r="AI42" s="220"/>
      <c r="AJ42" s="220"/>
      <c r="AK42" s="221"/>
      <c r="AL42" s="205" t="s">
        <v>250</v>
      </c>
      <c r="AM42" s="148"/>
      <c r="AN42" s="149"/>
      <c r="AO42" s="149"/>
      <c r="AP42" s="149"/>
      <c r="AQ42" s="150"/>
    </row>
    <row r="43" spans="2:43" ht="24.6" customHeight="1" x14ac:dyDescent="0.3">
      <c r="B43" s="247"/>
      <c r="C43" s="250"/>
      <c r="D43" s="184"/>
      <c r="E43" s="186"/>
      <c r="F43" s="188"/>
      <c r="G43" s="181"/>
      <c r="H43" s="217"/>
      <c r="I43" s="218"/>
      <c r="J43" s="218"/>
      <c r="K43" s="218"/>
      <c r="L43" s="218"/>
      <c r="M43" s="218"/>
      <c r="N43" s="218"/>
      <c r="O43" s="218"/>
      <c r="P43" s="219"/>
      <c r="Q43" s="163"/>
      <c r="R43" s="164"/>
      <c r="S43" s="164"/>
      <c r="T43" s="164"/>
      <c r="U43" s="164"/>
      <c r="V43" s="164"/>
      <c r="W43" s="165"/>
      <c r="X43" s="222"/>
      <c r="Y43" s="220"/>
      <c r="Z43" s="220"/>
      <c r="AA43" s="220"/>
      <c r="AB43" s="220"/>
      <c r="AC43" s="220"/>
      <c r="AD43" s="221"/>
      <c r="AE43" s="222"/>
      <c r="AF43" s="220"/>
      <c r="AG43" s="220"/>
      <c r="AH43" s="220"/>
      <c r="AI43" s="220"/>
      <c r="AJ43" s="220"/>
      <c r="AK43" s="221"/>
      <c r="AL43" s="205"/>
      <c r="AM43" s="148"/>
      <c r="AN43" s="149"/>
      <c r="AO43" s="149"/>
      <c r="AP43" s="149"/>
      <c r="AQ43" s="150"/>
    </row>
    <row r="44" spans="2:43" ht="14.4" customHeight="1" x14ac:dyDescent="0.3">
      <c r="B44" s="247"/>
      <c r="C44" s="250"/>
      <c r="D44" s="184">
        <v>5</v>
      </c>
      <c r="E44" s="186" t="s">
        <v>412</v>
      </c>
      <c r="F44" s="188">
        <f>GenelBilgiler!T17</f>
        <v>6</v>
      </c>
      <c r="G44" s="181"/>
      <c r="H44" s="172" t="s">
        <v>144</v>
      </c>
      <c r="I44" s="173"/>
      <c r="J44" s="173"/>
      <c r="K44" s="173"/>
      <c r="L44" s="173"/>
      <c r="M44" s="173"/>
      <c r="N44" s="173"/>
      <c r="O44" s="173"/>
      <c r="P44" s="174"/>
      <c r="Q44" s="163"/>
      <c r="R44" s="164"/>
      <c r="S44" s="164"/>
      <c r="T44" s="164"/>
      <c r="U44" s="164"/>
      <c r="V44" s="164"/>
      <c r="W44" s="165"/>
      <c r="X44" s="222"/>
      <c r="Y44" s="220"/>
      <c r="Z44" s="220"/>
      <c r="AA44" s="220"/>
      <c r="AB44" s="220"/>
      <c r="AC44" s="220"/>
      <c r="AD44" s="221"/>
      <c r="AE44" s="222"/>
      <c r="AF44" s="220"/>
      <c r="AG44" s="220"/>
      <c r="AH44" s="220"/>
      <c r="AI44" s="220"/>
      <c r="AJ44" s="220"/>
      <c r="AK44" s="221"/>
      <c r="AL44" s="205" t="s">
        <v>251</v>
      </c>
      <c r="AM44" s="190"/>
      <c r="AN44" s="191"/>
      <c r="AO44" s="191"/>
      <c r="AP44" s="191"/>
      <c r="AQ44" s="192"/>
    </row>
    <row r="45" spans="2:43" ht="22.8" customHeight="1" thickBot="1" x14ac:dyDescent="0.35">
      <c r="B45" s="248"/>
      <c r="C45" s="251"/>
      <c r="D45" s="185"/>
      <c r="E45" s="187"/>
      <c r="F45" s="189"/>
      <c r="G45" s="179"/>
      <c r="H45" s="208"/>
      <c r="I45" s="209"/>
      <c r="J45" s="209"/>
      <c r="K45" s="209"/>
      <c r="L45" s="209"/>
      <c r="M45" s="209"/>
      <c r="N45" s="209"/>
      <c r="O45" s="209"/>
      <c r="P45" s="210"/>
      <c r="Q45" s="166"/>
      <c r="R45" s="167"/>
      <c r="S45" s="167"/>
      <c r="T45" s="167"/>
      <c r="U45" s="167"/>
      <c r="V45" s="167"/>
      <c r="W45" s="168"/>
      <c r="X45" s="252"/>
      <c r="Y45" s="253"/>
      <c r="Z45" s="253"/>
      <c r="AA45" s="253"/>
      <c r="AB45" s="253"/>
      <c r="AC45" s="253"/>
      <c r="AD45" s="254"/>
      <c r="AE45" s="252"/>
      <c r="AF45" s="253"/>
      <c r="AG45" s="253"/>
      <c r="AH45" s="253"/>
      <c r="AI45" s="253"/>
      <c r="AJ45" s="253"/>
      <c r="AK45" s="254"/>
      <c r="AL45" s="207"/>
      <c r="AM45" s="193"/>
      <c r="AN45" s="194"/>
      <c r="AO45" s="194"/>
      <c r="AP45" s="194"/>
      <c r="AQ45" s="195"/>
    </row>
    <row r="46" spans="2:43" ht="15" thickBot="1" x14ac:dyDescent="0.35"/>
    <row r="47" spans="2:43" ht="26.4" customHeight="1" x14ac:dyDescent="0.3">
      <c r="B47" s="246" t="s">
        <v>11</v>
      </c>
      <c r="C47" s="249"/>
      <c r="D47" s="257">
        <v>1</v>
      </c>
      <c r="E47" s="258" t="s">
        <v>41</v>
      </c>
      <c r="F47" s="259">
        <f>GenelBilgiler!T17</f>
        <v>6</v>
      </c>
      <c r="G47" s="180" t="s">
        <v>83</v>
      </c>
      <c r="H47" s="227" t="s">
        <v>145</v>
      </c>
      <c r="I47" s="228"/>
      <c r="J47" s="228"/>
      <c r="K47" s="228"/>
      <c r="L47" s="228"/>
      <c r="M47" s="228"/>
      <c r="N47" s="228"/>
      <c r="O47" s="228"/>
      <c r="P47" s="229"/>
      <c r="Q47" s="160" t="s">
        <v>90</v>
      </c>
      <c r="R47" s="161"/>
      <c r="S47" s="161"/>
      <c r="T47" s="161"/>
      <c r="U47" s="161"/>
      <c r="V47" s="161"/>
      <c r="W47" s="162"/>
      <c r="X47" s="223" t="s">
        <v>324</v>
      </c>
      <c r="Y47" s="224"/>
      <c r="Z47" s="224"/>
      <c r="AA47" s="224"/>
      <c r="AB47" s="224"/>
      <c r="AC47" s="224"/>
      <c r="AD47" s="225"/>
      <c r="AE47" s="223" t="s">
        <v>326</v>
      </c>
      <c r="AF47" s="224"/>
      <c r="AG47" s="224"/>
      <c r="AH47" s="224"/>
      <c r="AI47" s="224"/>
      <c r="AJ47" s="224"/>
      <c r="AK47" s="225"/>
      <c r="AL47" s="204" t="s">
        <v>252</v>
      </c>
      <c r="AM47" s="145"/>
      <c r="AN47" s="146"/>
      <c r="AO47" s="146"/>
      <c r="AP47" s="146"/>
      <c r="AQ47" s="147"/>
    </row>
    <row r="48" spans="2:43" ht="21.6" customHeight="1" x14ac:dyDescent="0.3">
      <c r="B48" s="247"/>
      <c r="C48" s="250"/>
      <c r="D48" s="184"/>
      <c r="E48" s="186"/>
      <c r="F48" s="188"/>
      <c r="G48" s="181"/>
      <c r="H48" s="217"/>
      <c r="I48" s="218"/>
      <c r="J48" s="218"/>
      <c r="K48" s="218"/>
      <c r="L48" s="218"/>
      <c r="M48" s="218"/>
      <c r="N48" s="218"/>
      <c r="O48" s="218"/>
      <c r="P48" s="219"/>
      <c r="Q48" s="163"/>
      <c r="R48" s="164"/>
      <c r="S48" s="164"/>
      <c r="T48" s="164"/>
      <c r="U48" s="164"/>
      <c r="V48" s="164"/>
      <c r="W48" s="165"/>
      <c r="X48" s="222"/>
      <c r="Y48" s="220"/>
      <c r="Z48" s="220"/>
      <c r="AA48" s="220"/>
      <c r="AB48" s="220"/>
      <c r="AC48" s="220"/>
      <c r="AD48" s="221"/>
      <c r="AE48" s="222"/>
      <c r="AF48" s="220"/>
      <c r="AG48" s="220"/>
      <c r="AH48" s="220"/>
      <c r="AI48" s="220"/>
      <c r="AJ48" s="220"/>
      <c r="AK48" s="221"/>
      <c r="AL48" s="205"/>
      <c r="AM48" s="148"/>
      <c r="AN48" s="149"/>
      <c r="AO48" s="149"/>
      <c r="AP48" s="149"/>
      <c r="AQ48" s="150"/>
    </row>
    <row r="49" spans="2:43" ht="14.4" customHeight="1" x14ac:dyDescent="0.3">
      <c r="B49" s="247"/>
      <c r="C49" s="250"/>
      <c r="D49" s="184">
        <v>2</v>
      </c>
      <c r="E49" s="186" t="s">
        <v>413</v>
      </c>
      <c r="F49" s="188">
        <f>GenelBilgiler!T17</f>
        <v>6</v>
      </c>
      <c r="G49" s="181"/>
      <c r="H49" s="172" t="s">
        <v>524</v>
      </c>
      <c r="I49" s="173"/>
      <c r="J49" s="173"/>
      <c r="K49" s="173"/>
      <c r="L49" s="173"/>
      <c r="M49" s="173"/>
      <c r="N49" s="173"/>
      <c r="O49" s="173"/>
      <c r="P49" s="174"/>
      <c r="Q49" s="163"/>
      <c r="R49" s="164"/>
      <c r="S49" s="164"/>
      <c r="T49" s="164"/>
      <c r="U49" s="164"/>
      <c r="V49" s="164"/>
      <c r="W49" s="165"/>
      <c r="X49" s="222"/>
      <c r="Y49" s="220"/>
      <c r="Z49" s="220"/>
      <c r="AA49" s="220"/>
      <c r="AB49" s="220"/>
      <c r="AC49" s="220"/>
      <c r="AD49" s="221"/>
      <c r="AE49" s="222"/>
      <c r="AF49" s="220"/>
      <c r="AG49" s="220"/>
      <c r="AH49" s="220"/>
      <c r="AI49" s="220"/>
      <c r="AJ49" s="220"/>
      <c r="AK49" s="221"/>
      <c r="AL49" s="205" t="s">
        <v>253</v>
      </c>
      <c r="AM49" s="148"/>
      <c r="AN49" s="149"/>
      <c r="AO49" s="149"/>
      <c r="AP49" s="149"/>
      <c r="AQ49" s="150"/>
    </row>
    <row r="50" spans="2:43" ht="33.6" customHeight="1" x14ac:dyDescent="0.3">
      <c r="B50" s="247"/>
      <c r="C50" s="250"/>
      <c r="D50" s="184"/>
      <c r="E50" s="186"/>
      <c r="F50" s="188"/>
      <c r="G50" s="181"/>
      <c r="H50" s="217"/>
      <c r="I50" s="218"/>
      <c r="J50" s="218"/>
      <c r="K50" s="218"/>
      <c r="L50" s="218"/>
      <c r="M50" s="218"/>
      <c r="N50" s="218"/>
      <c r="O50" s="218"/>
      <c r="P50" s="219"/>
      <c r="Q50" s="163"/>
      <c r="R50" s="164"/>
      <c r="S50" s="164"/>
      <c r="T50" s="164"/>
      <c r="U50" s="164"/>
      <c r="V50" s="164"/>
      <c r="W50" s="165"/>
      <c r="X50" s="222"/>
      <c r="Y50" s="220"/>
      <c r="Z50" s="220"/>
      <c r="AA50" s="220"/>
      <c r="AB50" s="220"/>
      <c r="AC50" s="220"/>
      <c r="AD50" s="221"/>
      <c r="AE50" s="222"/>
      <c r="AF50" s="220"/>
      <c r="AG50" s="220"/>
      <c r="AH50" s="220"/>
      <c r="AI50" s="220"/>
      <c r="AJ50" s="220"/>
      <c r="AK50" s="221"/>
      <c r="AL50" s="205"/>
      <c r="AM50" s="148"/>
      <c r="AN50" s="149"/>
      <c r="AO50" s="149"/>
      <c r="AP50" s="149"/>
      <c r="AQ50" s="150"/>
    </row>
    <row r="51" spans="2:43" ht="14.4" customHeight="1" x14ac:dyDescent="0.3">
      <c r="B51" s="247"/>
      <c r="C51" s="250"/>
      <c r="D51" s="184">
        <v>3</v>
      </c>
      <c r="E51" s="186" t="s">
        <v>42</v>
      </c>
      <c r="F51" s="188">
        <f>GenelBilgiler!T17</f>
        <v>6</v>
      </c>
      <c r="G51" s="181"/>
      <c r="H51" s="172" t="s">
        <v>146</v>
      </c>
      <c r="I51" s="173"/>
      <c r="J51" s="173"/>
      <c r="K51" s="173"/>
      <c r="L51" s="173"/>
      <c r="M51" s="173"/>
      <c r="N51" s="173"/>
      <c r="O51" s="173"/>
      <c r="P51" s="174"/>
      <c r="Q51" s="163"/>
      <c r="R51" s="164"/>
      <c r="S51" s="164"/>
      <c r="T51" s="164"/>
      <c r="U51" s="164"/>
      <c r="V51" s="164"/>
      <c r="W51" s="165"/>
      <c r="X51" s="222"/>
      <c r="Y51" s="220"/>
      <c r="Z51" s="220"/>
      <c r="AA51" s="220"/>
      <c r="AB51" s="220"/>
      <c r="AC51" s="220"/>
      <c r="AD51" s="221"/>
      <c r="AE51" s="222"/>
      <c r="AF51" s="220"/>
      <c r="AG51" s="220"/>
      <c r="AH51" s="220"/>
      <c r="AI51" s="220"/>
      <c r="AJ51" s="220"/>
      <c r="AK51" s="221"/>
      <c r="AL51" s="205" t="s">
        <v>254</v>
      </c>
      <c r="AM51" s="310" t="s">
        <v>496</v>
      </c>
      <c r="AN51" s="311"/>
      <c r="AO51" s="311"/>
      <c r="AP51" s="311"/>
      <c r="AQ51" s="312"/>
    </row>
    <row r="52" spans="2:43" ht="23.4" customHeight="1" thickBot="1" x14ac:dyDescent="0.35">
      <c r="B52" s="248"/>
      <c r="C52" s="251"/>
      <c r="D52" s="185"/>
      <c r="E52" s="187"/>
      <c r="F52" s="189"/>
      <c r="G52" s="179"/>
      <c r="H52" s="208"/>
      <c r="I52" s="209"/>
      <c r="J52" s="209"/>
      <c r="K52" s="209"/>
      <c r="L52" s="209"/>
      <c r="M52" s="209"/>
      <c r="N52" s="209"/>
      <c r="O52" s="209"/>
      <c r="P52" s="210"/>
      <c r="Q52" s="166"/>
      <c r="R52" s="167"/>
      <c r="S52" s="167"/>
      <c r="T52" s="167"/>
      <c r="U52" s="167"/>
      <c r="V52" s="167"/>
      <c r="W52" s="168"/>
      <c r="X52" s="252"/>
      <c r="Y52" s="253"/>
      <c r="Z52" s="253"/>
      <c r="AA52" s="253"/>
      <c r="AB52" s="253"/>
      <c r="AC52" s="253"/>
      <c r="AD52" s="254"/>
      <c r="AE52" s="252"/>
      <c r="AF52" s="253"/>
      <c r="AG52" s="253"/>
      <c r="AH52" s="253"/>
      <c r="AI52" s="253"/>
      <c r="AJ52" s="253"/>
      <c r="AK52" s="254"/>
      <c r="AL52" s="207"/>
      <c r="AM52" s="313"/>
      <c r="AN52" s="314"/>
      <c r="AO52" s="314"/>
      <c r="AP52" s="314"/>
      <c r="AQ52" s="315"/>
    </row>
    <row r="53" spans="2:43" ht="32.4" customHeight="1" x14ac:dyDescent="0.4">
      <c r="B53" s="226" t="s">
        <v>414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2:43" ht="15" thickBot="1" x14ac:dyDescent="0.35"/>
    <row r="55" spans="2:43" ht="37.200000000000003" customHeight="1" x14ac:dyDescent="0.3">
      <c r="B55" s="246" t="s">
        <v>12</v>
      </c>
      <c r="C55" s="249"/>
      <c r="D55" s="257">
        <v>2</v>
      </c>
      <c r="E55" s="258" t="s">
        <v>415</v>
      </c>
      <c r="F55" s="105">
        <v>2</v>
      </c>
      <c r="G55" s="180" t="s">
        <v>84</v>
      </c>
      <c r="H55" s="227" t="s">
        <v>540</v>
      </c>
      <c r="I55" s="228"/>
      <c r="J55" s="228"/>
      <c r="K55" s="228"/>
      <c r="L55" s="228"/>
      <c r="M55" s="228"/>
      <c r="N55" s="228"/>
      <c r="O55" s="228"/>
      <c r="P55" s="229"/>
      <c r="Q55" s="160" t="s">
        <v>91</v>
      </c>
      <c r="R55" s="161"/>
      <c r="S55" s="161"/>
      <c r="T55" s="161"/>
      <c r="U55" s="161"/>
      <c r="V55" s="161"/>
      <c r="W55" s="162"/>
      <c r="X55" s="223" t="s">
        <v>324</v>
      </c>
      <c r="Y55" s="224"/>
      <c r="Z55" s="224"/>
      <c r="AA55" s="224"/>
      <c r="AB55" s="224"/>
      <c r="AC55" s="224"/>
      <c r="AD55" s="225"/>
      <c r="AE55" s="223" t="s">
        <v>326</v>
      </c>
      <c r="AF55" s="224"/>
      <c r="AG55" s="224"/>
      <c r="AH55" s="224"/>
      <c r="AI55" s="224"/>
      <c r="AJ55" s="224"/>
      <c r="AK55" s="225"/>
      <c r="AL55" s="204" t="s">
        <v>255</v>
      </c>
      <c r="AM55" s="145"/>
      <c r="AN55" s="146"/>
      <c r="AO55" s="146"/>
      <c r="AP55" s="146"/>
      <c r="AQ55" s="147"/>
    </row>
    <row r="56" spans="2:43" ht="103.2" customHeight="1" x14ac:dyDescent="0.3">
      <c r="B56" s="247"/>
      <c r="C56" s="250"/>
      <c r="D56" s="184"/>
      <c r="E56" s="186"/>
      <c r="F56" s="103">
        <f>GenelBilgiler!T17-2</f>
        <v>4</v>
      </c>
      <c r="G56" s="181"/>
      <c r="H56" s="217" t="s">
        <v>546</v>
      </c>
      <c r="I56" s="218"/>
      <c r="J56" s="218"/>
      <c r="K56" s="218"/>
      <c r="L56" s="218"/>
      <c r="M56" s="218"/>
      <c r="N56" s="218"/>
      <c r="O56" s="218"/>
      <c r="P56" s="219"/>
      <c r="Q56" s="163"/>
      <c r="R56" s="164"/>
      <c r="S56" s="164"/>
      <c r="T56" s="164"/>
      <c r="U56" s="164"/>
      <c r="V56" s="164"/>
      <c r="W56" s="165"/>
      <c r="X56" s="222"/>
      <c r="Y56" s="220"/>
      <c r="Z56" s="220"/>
      <c r="AA56" s="220"/>
      <c r="AB56" s="220"/>
      <c r="AC56" s="220"/>
      <c r="AD56" s="221"/>
      <c r="AE56" s="222"/>
      <c r="AF56" s="220"/>
      <c r="AG56" s="220"/>
      <c r="AH56" s="220"/>
      <c r="AI56" s="220"/>
      <c r="AJ56" s="220"/>
      <c r="AK56" s="221"/>
      <c r="AL56" s="205"/>
      <c r="AM56" s="148"/>
      <c r="AN56" s="149"/>
      <c r="AO56" s="149"/>
      <c r="AP56" s="149"/>
      <c r="AQ56" s="150"/>
    </row>
    <row r="57" spans="2:43" ht="28.2" customHeight="1" x14ac:dyDescent="0.3">
      <c r="B57" s="247"/>
      <c r="C57" s="250"/>
      <c r="D57" s="184">
        <v>3</v>
      </c>
      <c r="E57" s="186" t="s">
        <v>320</v>
      </c>
      <c r="F57" s="102">
        <f>GenelBilgiler!T17-2</f>
        <v>4</v>
      </c>
      <c r="G57" s="181"/>
      <c r="H57" s="172" t="s">
        <v>547</v>
      </c>
      <c r="I57" s="173"/>
      <c r="J57" s="173"/>
      <c r="K57" s="173"/>
      <c r="L57" s="173"/>
      <c r="M57" s="173"/>
      <c r="N57" s="173"/>
      <c r="O57" s="173"/>
      <c r="P57" s="174"/>
      <c r="Q57" s="163"/>
      <c r="R57" s="164"/>
      <c r="S57" s="164"/>
      <c r="T57" s="164"/>
      <c r="U57" s="164"/>
      <c r="V57" s="164"/>
      <c r="W57" s="165"/>
      <c r="X57" s="222"/>
      <c r="Y57" s="220"/>
      <c r="Z57" s="220"/>
      <c r="AA57" s="220"/>
      <c r="AB57" s="220"/>
      <c r="AC57" s="220"/>
      <c r="AD57" s="221"/>
      <c r="AE57" s="222" t="s">
        <v>543</v>
      </c>
      <c r="AF57" s="220"/>
      <c r="AG57" s="220"/>
      <c r="AH57" s="220"/>
      <c r="AI57" s="220"/>
      <c r="AJ57" s="220"/>
      <c r="AK57" s="221"/>
      <c r="AL57" s="205" t="s">
        <v>256</v>
      </c>
      <c r="AM57" s="148"/>
      <c r="AN57" s="149"/>
      <c r="AO57" s="149"/>
      <c r="AP57" s="149"/>
      <c r="AQ57" s="150"/>
    </row>
    <row r="58" spans="2:43" ht="19.2" customHeight="1" x14ac:dyDescent="0.3">
      <c r="B58" s="247"/>
      <c r="C58" s="250"/>
      <c r="D58" s="184"/>
      <c r="E58" s="186"/>
      <c r="F58" s="103">
        <v>2</v>
      </c>
      <c r="G58" s="181"/>
      <c r="H58" s="217" t="s">
        <v>537</v>
      </c>
      <c r="I58" s="218"/>
      <c r="J58" s="218"/>
      <c r="K58" s="218"/>
      <c r="L58" s="218"/>
      <c r="M58" s="218"/>
      <c r="N58" s="218"/>
      <c r="O58" s="218"/>
      <c r="P58" s="219"/>
      <c r="Q58" s="196" t="s">
        <v>92</v>
      </c>
      <c r="R58" s="197"/>
      <c r="S58" s="197"/>
      <c r="T58" s="197"/>
      <c r="U58" s="197"/>
      <c r="V58" s="197"/>
      <c r="W58" s="198"/>
      <c r="X58" s="222"/>
      <c r="Y58" s="220"/>
      <c r="Z58" s="220"/>
      <c r="AA58" s="220"/>
      <c r="AB58" s="220"/>
      <c r="AC58" s="220"/>
      <c r="AD58" s="221"/>
      <c r="AE58" s="222"/>
      <c r="AF58" s="220"/>
      <c r="AG58" s="220"/>
      <c r="AH58" s="220"/>
      <c r="AI58" s="220"/>
      <c r="AJ58" s="220"/>
      <c r="AK58" s="221"/>
      <c r="AL58" s="205"/>
      <c r="AM58" s="148"/>
      <c r="AN58" s="149"/>
      <c r="AO58" s="149"/>
      <c r="AP58" s="149"/>
      <c r="AQ58" s="150"/>
    </row>
    <row r="59" spans="2:43" ht="25.8" customHeight="1" x14ac:dyDescent="0.3">
      <c r="B59" s="247"/>
      <c r="C59" s="250"/>
      <c r="D59" s="184">
        <v>4</v>
      </c>
      <c r="E59" s="186" t="s">
        <v>54</v>
      </c>
      <c r="F59" s="188">
        <f>GenelBilgiler!T17</f>
        <v>6</v>
      </c>
      <c r="G59" s="181"/>
      <c r="H59" s="172" t="s">
        <v>536</v>
      </c>
      <c r="I59" s="173"/>
      <c r="J59" s="173"/>
      <c r="K59" s="173"/>
      <c r="L59" s="173"/>
      <c r="M59" s="173"/>
      <c r="N59" s="173"/>
      <c r="O59" s="173"/>
      <c r="P59" s="174"/>
      <c r="Q59" s="163"/>
      <c r="R59" s="164"/>
      <c r="S59" s="164"/>
      <c r="T59" s="164"/>
      <c r="U59" s="164"/>
      <c r="V59" s="164"/>
      <c r="W59" s="165"/>
      <c r="X59" s="222"/>
      <c r="Y59" s="220"/>
      <c r="Z59" s="220"/>
      <c r="AA59" s="220"/>
      <c r="AB59" s="220"/>
      <c r="AC59" s="220"/>
      <c r="AD59" s="221"/>
      <c r="AE59" s="222"/>
      <c r="AF59" s="220"/>
      <c r="AG59" s="220"/>
      <c r="AH59" s="220"/>
      <c r="AI59" s="220"/>
      <c r="AJ59" s="220"/>
      <c r="AK59" s="221"/>
      <c r="AL59" s="205" t="s">
        <v>257</v>
      </c>
      <c r="AM59" s="310" t="s">
        <v>497</v>
      </c>
      <c r="AN59" s="311"/>
      <c r="AO59" s="311"/>
      <c r="AP59" s="311"/>
      <c r="AQ59" s="312"/>
    </row>
    <row r="60" spans="2:43" ht="21" customHeight="1" thickBot="1" x14ac:dyDescent="0.35">
      <c r="B60" s="248"/>
      <c r="C60" s="251"/>
      <c r="D60" s="185"/>
      <c r="E60" s="187"/>
      <c r="F60" s="189"/>
      <c r="G60" s="179"/>
      <c r="H60" s="208"/>
      <c r="I60" s="209"/>
      <c r="J60" s="209"/>
      <c r="K60" s="209"/>
      <c r="L60" s="209"/>
      <c r="M60" s="209"/>
      <c r="N60" s="209"/>
      <c r="O60" s="209"/>
      <c r="P60" s="210"/>
      <c r="Q60" s="166"/>
      <c r="R60" s="167"/>
      <c r="S60" s="167"/>
      <c r="T60" s="167"/>
      <c r="U60" s="167"/>
      <c r="V60" s="167"/>
      <c r="W60" s="168"/>
      <c r="X60" s="252"/>
      <c r="Y60" s="253"/>
      <c r="Z60" s="253"/>
      <c r="AA60" s="253"/>
      <c r="AB60" s="253"/>
      <c r="AC60" s="253"/>
      <c r="AD60" s="254"/>
      <c r="AE60" s="252"/>
      <c r="AF60" s="253"/>
      <c r="AG60" s="253"/>
      <c r="AH60" s="253"/>
      <c r="AI60" s="253"/>
      <c r="AJ60" s="253"/>
      <c r="AK60" s="254"/>
      <c r="AL60" s="207"/>
      <c r="AM60" s="313"/>
      <c r="AN60" s="314"/>
      <c r="AO60" s="314"/>
      <c r="AP60" s="314"/>
      <c r="AQ60" s="315"/>
    </row>
    <row r="61" spans="2:43" ht="15" thickBot="1" x14ac:dyDescent="0.35"/>
    <row r="62" spans="2:43" ht="14.4" customHeight="1" x14ac:dyDescent="0.3">
      <c r="B62" s="246" t="s">
        <v>14</v>
      </c>
      <c r="C62" s="249"/>
      <c r="D62" s="257">
        <v>1</v>
      </c>
      <c r="E62" s="258" t="s">
        <v>416</v>
      </c>
      <c r="F62" s="259">
        <f>GenelBilgiler!T17</f>
        <v>6</v>
      </c>
      <c r="G62" s="180" t="s">
        <v>84</v>
      </c>
      <c r="H62" s="227" t="s">
        <v>147</v>
      </c>
      <c r="I62" s="228"/>
      <c r="J62" s="228"/>
      <c r="K62" s="228"/>
      <c r="L62" s="228"/>
      <c r="M62" s="228"/>
      <c r="N62" s="228"/>
      <c r="O62" s="228"/>
      <c r="P62" s="229"/>
      <c r="Q62" s="160" t="s">
        <v>92</v>
      </c>
      <c r="R62" s="161"/>
      <c r="S62" s="161"/>
      <c r="T62" s="161"/>
      <c r="U62" s="161"/>
      <c r="V62" s="161"/>
      <c r="W62" s="162"/>
      <c r="X62" s="223" t="s">
        <v>324</v>
      </c>
      <c r="Y62" s="224"/>
      <c r="Z62" s="224"/>
      <c r="AA62" s="224"/>
      <c r="AB62" s="224"/>
      <c r="AC62" s="224"/>
      <c r="AD62" s="225"/>
      <c r="AE62" s="223" t="s">
        <v>326</v>
      </c>
      <c r="AF62" s="224"/>
      <c r="AG62" s="224"/>
      <c r="AH62" s="224"/>
      <c r="AI62" s="224"/>
      <c r="AJ62" s="224"/>
      <c r="AK62" s="225"/>
      <c r="AL62" s="204" t="s">
        <v>258</v>
      </c>
      <c r="AM62" s="145"/>
      <c r="AN62" s="146"/>
      <c r="AO62" s="146"/>
      <c r="AP62" s="146"/>
      <c r="AQ62" s="147"/>
    </row>
    <row r="63" spans="2:43" ht="32.4" customHeight="1" x14ac:dyDescent="0.3">
      <c r="B63" s="247"/>
      <c r="C63" s="250"/>
      <c r="D63" s="184"/>
      <c r="E63" s="186"/>
      <c r="F63" s="188"/>
      <c r="G63" s="181"/>
      <c r="H63" s="217"/>
      <c r="I63" s="218"/>
      <c r="J63" s="218"/>
      <c r="K63" s="218"/>
      <c r="L63" s="218"/>
      <c r="M63" s="218"/>
      <c r="N63" s="218"/>
      <c r="O63" s="218"/>
      <c r="P63" s="219"/>
      <c r="Q63" s="163"/>
      <c r="R63" s="164"/>
      <c r="S63" s="164"/>
      <c r="T63" s="164"/>
      <c r="U63" s="164"/>
      <c r="V63" s="164"/>
      <c r="W63" s="165"/>
      <c r="X63" s="222"/>
      <c r="Y63" s="220"/>
      <c r="Z63" s="220"/>
      <c r="AA63" s="220"/>
      <c r="AB63" s="220"/>
      <c r="AC63" s="220"/>
      <c r="AD63" s="221"/>
      <c r="AE63" s="222"/>
      <c r="AF63" s="220"/>
      <c r="AG63" s="220"/>
      <c r="AH63" s="220"/>
      <c r="AI63" s="220"/>
      <c r="AJ63" s="220"/>
      <c r="AK63" s="221"/>
      <c r="AL63" s="205"/>
      <c r="AM63" s="148"/>
      <c r="AN63" s="149"/>
      <c r="AO63" s="149"/>
      <c r="AP63" s="149"/>
      <c r="AQ63" s="150"/>
    </row>
    <row r="64" spans="2:43" ht="58.2" customHeight="1" x14ac:dyDescent="0.3">
      <c r="B64" s="247"/>
      <c r="C64" s="250"/>
      <c r="D64" s="184">
        <v>2</v>
      </c>
      <c r="E64" s="186" t="s">
        <v>318</v>
      </c>
      <c r="F64" s="102">
        <f>2</f>
        <v>2</v>
      </c>
      <c r="G64" s="181"/>
      <c r="H64" s="172" t="s">
        <v>548</v>
      </c>
      <c r="I64" s="173"/>
      <c r="J64" s="173"/>
      <c r="K64" s="173"/>
      <c r="L64" s="173"/>
      <c r="M64" s="173"/>
      <c r="N64" s="173"/>
      <c r="O64" s="173"/>
      <c r="P64" s="174"/>
      <c r="Q64" s="163"/>
      <c r="R64" s="164"/>
      <c r="S64" s="164"/>
      <c r="T64" s="164"/>
      <c r="U64" s="164"/>
      <c r="V64" s="164"/>
      <c r="W64" s="165"/>
      <c r="X64" s="222"/>
      <c r="Y64" s="220"/>
      <c r="Z64" s="220"/>
      <c r="AA64" s="220"/>
      <c r="AB64" s="220"/>
      <c r="AC64" s="220"/>
      <c r="AD64" s="221"/>
      <c r="AE64" s="222"/>
      <c r="AF64" s="220"/>
      <c r="AG64" s="220"/>
      <c r="AH64" s="220"/>
      <c r="AI64" s="220"/>
      <c r="AJ64" s="220"/>
      <c r="AK64" s="221"/>
      <c r="AL64" s="205" t="s">
        <v>259</v>
      </c>
      <c r="AM64" s="148"/>
      <c r="AN64" s="149"/>
      <c r="AO64" s="149"/>
      <c r="AP64" s="149"/>
      <c r="AQ64" s="150"/>
    </row>
    <row r="65" spans="2:43" ht="36.6" customHeight="1" x14ac:dyDescent="0.3">
      <c r="B65" s="247"/>
      <c r="C65" s="250"/>
      <c r="D65" s="184"/>
      <c r="E65" s="186"/>
      <c r="F65" s="103">
        <f>GenelBilgiler!T17-2</f>
        <v>4</v>
      </c>
      <c r="G65" s="181"/>
      <c r="H65" s="217" t="s">
        <v>148</v>
      </c>
      <c r="I65" s="218"/>
      <c r="J65" s="218"/>
      <c r="K65" s="218"/>
      <c r="L65" s="218"/>
      <c r="M65" s="218"/>
      <c r="N65" s="218"/>
      <c r="O65" s="218"/>
      <c r="P65" s="219"/>
      <c r="Q65" s="196" t="s">
        <v>541</v>
      </c>
      <c r="R65" s="197"/>
      <c r="S65" s="197"/>
      <c r="T65" s="197"/>
      <c r="U65" s="197"/>
      <c r="V65" s="197"/>
      <c r="W65" s="198"/>
      <c r="X65" s="222"/>
      <c r="Y65" s="220"/>
      <c r="Z65" s="220"/>
      <c r="AA65" s="220"/>
      <c r="AB65" s="220"/>
      <c r="AC65" s="220"/>
      <c r="AD65" s="221"/>
      <c r="AE65" s="222"/>
      <c r="AF65" s="220"/>
      <c r="AG65" s="220"/>
      <c r="AH65" s="220"/>
      <c r="AI65" s="220"/>
      <c r="AJ65" s="220"/>
      <c r="AK65" s="221"/>
      <c r="AL65" s="205"/>
      <c r="AM65" s="148"/>
      <c r="AN65" s="149"/>
      <c r="AO65" s="149"/>
      <c r="AP65" s="149"/>
      <c r="AQ65" s="150"/>
    </row>
    <row r="66" spans="2:43" ht="61.2" customHeight="1" x14ac:dyDescent="0.3">
      <c r="B66" s="247"/>
      <c r="C66" s="250"/>
      <c r="D66" s="184">
        <v>3</v>
      </c>
      <c r="E66" s="186" t="s">
        <v>5</v>
      </c>
      <c r="F66" s="102">
        <f>GenelBilgiler!T17-2</f>
        <v>4</v>
      </c>
      <c r="G66" s="181"/>
      <c r="H66" s="172" t="s">
        <v>549</v>
      </c>
      <c r="I66" s="173"/>
      <c r="J66" s="173"/>
      <c r="K66" s="173"/>
      <c r="L66" s="173"/>
      <c r="M66" s="173"/>
      <c r="N66" s="173"/>
      <c r="O66" s="173"/>
      <c r="P66" s="174"/>
      <c r="Q66" s="163"/>
      <c r="R66" s="164"/>
      <c r="S66" s="164"/>
      <c r="T66" s="164"/>
      <c r="U66" s="164"/>
      <c r="V66" s="164"/>
      <c r="W66" s="165"/>
      <c r="X66" s="222"/>
      <c r="Y66" s="220"/>
      <c r="Z66" s="220"/>
      <c r="AA66" s="220"/>
      <c r="AB66" s="220"/>
      <c r="AC66" s="220"/>
      <c r="AD66" s="221"/>
      <c r="AE66" s="222"/>
      <c r="AF66" s="220"/>
      <c r="AG66" s="220"/>
      <c r="AH66" s="220"/>
      <c r="AI66" s="220"/>
      <c r="AJ66" s="220"/>
      <c r="AK66" s="221"/>
      <c r="AL66" s="260" t="s">
        <v>260</v>
      </c>
      <c r="AM66" s="151" t="s">
        <v>498</v>
      </c>
      <c r="AN66" s="152"/>
      <c r="AO66" s="152"/>
      <c r="AP66" s="152"/>
      <c r="AQ66" s="153"/>
    </row>
    <row r="67" spans="2:43" ht="35.4" customHeight="1" x14ac:dyDescent="0.3">
      <c r="B67" s="247"/>
      <c r="C67" s="250"/>
      <c r="D67" s="184"/>
      <c r="E67" s="186"/>
      <c r="F67" s="103">
        <v>2</v>
      </c>
      <c r="G67" s="181"/>
      <c r="H67" s="217" t="s">
        <v>550</v>
      </c>
      <c r="I67" s="218"/>
      <c r="J67" s="218"/>
      <c r="K67" s="218"/>
      <c r="L67" s="218"/>
      <c r="M67" s="218"/>
      <c r="N67" s="218"/>
      <c r="O67" s="218"/>
      <c r="P67" s="219"/>
      <c r="Q67" s="163"/>
      <c r="R67" s="164"/>
      <c r="S67" s="164"/>
      <c r="T67" s="164"/>
      <c r="U67" s="164"/>
      <c r="V67" s="164"/>
      <c r="W67" s="165"/>
      <c r="X67" s="222"/>
      <c r="Y67" s="220"/>
      <c r="Z67" s="220"/>
      <c r="AA67" s="220"/>
      <c r="AB67" s="220"/>
      <c r="AC67" s="220"/>
      <c r="AD67" s="221"/>
      <c r="AE67" s="222"/>
      <c r="AF67" s="220"/>
      <c r="AG67" s="220"/>
      <c r="AH67" s="220"/>
      <c r="AI67" s="220"/>
      <c r="AJ67" s="220"/>
      <c r="AK67" s="221"/>
      <c r="AL67" s="261"/>
      <c r="AM67" s="151"/>
      <c r="AN67" s="152"/>
      <c r="AO67" s="152"/>
      <c r="AP67" s="152"/>
      <c r="AQ67" s="153"/>
    </row>
    <row r="68" spans="2:43" ht="14.4" customHeight="1" x14ac:dyDescent="0.3">
      <c r="B68" s="247"/>
      <c r="C68" s="250"/>
      <c r="D68" s="184">
        <v>4</v>
      </c>
      <c r="E68" s="186" t="s">
        <v>417</v>
      </c>
      <c r="F68" s="188">
        <f>GenelBilgiler!T17</f>
        <v>6</v>
      </c>
      <c r="G68" s="181"/>
      <c r="H68" s="172" t="s">
        <v>161</v>
      </c>
      <c r="I68" s="173"/>
      <c r="J68" s="173"/>
      <c r="K68" s="173"/>
      <c r="L68" s="173"/>
      <c r="M68" s="173"/>
      <c r="N68" s="173"/>
      <c r="O68" s="173"/>
      <c r="P68" s="174"/>
      <c r="Q68" s="163"/>
      <c r="R68" s="164"/>
      <c r="S68" s="164"/>
      <c r="T68" s="164"/>
      <c r="U68" s="164"/>
      <c r="V68" s="164"/>
      <c r="W68" s="165"/>
      <c r="X68" s="222"/>
      <c r="Y68" s="220"/>
      <c r="Z68" s="220"/>
      <c r="AA68" s="220"/>
      <c r="AB68" s="220"/>
      <c r="AC68" s="220"/>
      <c r="AD68" s="221"/>
      <c r="AE68" s="308" t="s">
        <v>189</v>
      </c>
      <c r="AF68" s="316"/>
      <c r="AG68" s="316"/>
      <c r="AH68" s="316"/>
      <c r="AI68" s="316"/>
      <c r="AJ68" s="316"/>
      <c r="AK68" s="317"/>
      <c r="AL68" s="205" t="s">
        <v>261</v>
      </c>
      <c r="AM68" s="151"/>
      <c r="AN68" s="152"/>
      <c r="AO68" s="152"/>
      <c r="AP68" s="152"/>
      <c r="AQ68" s="153"/>
    </row>
    <row r="69" spans="2:43" ht="14.4" customHeight="1" x14ac:dyDescent="0.3">
      <c r="B69" s="247"/>
      <c r="C69" s="250"/>
      <c r="D69" s="184"/>
      <c r="E69" s="186"/>
      <c r="F69" s="188"/>
      <c r="G69" s="181"/>
      <c r="H69" s="217"/>
      <c r="I69" s="218"/>
      <c r="J69" s="218"/>
      <c r="K69" s="218"/>
      <c r="L69" s="218"/>
      <c r="M69" s="218"/>
      <c r="N69" s="218"/>
      <c r="O69" s="218"/>
      <c r="P69" s="219"/>
      <c r="Q69" s="163"/>
      <c r="R69" s="164"/>
      <c r="S69" s="164"/>
      <c r="T69" s="164"/>
      <c r="U69" s="164"/>
      <c r="V69" s="164"/>
      <c r="W69" s="165"/>
      <c r="X69" s="222"/>
      <c r="Y69" s="220"/>
      <c r="Z69" s="220"/>
      <c r="AA69" s="220"/>
      <c r="AB69" s="220"/>
      <c r="AC69" s="220"/>
      <c r="AD69" s="221"/>
      <c r="AE69" s="308"/>
      <c r="AF69" s="316"/>
      <c r="AG69" s="316"/>
      <c r="AH69" s="316"/>
      <c r="AI69" s="316"/>
      <c r="AJ69" s="316"/>
      <c r="AK69" s="317"/>
      <c r="AL69" s="205"/>
      <c r="AM69" s="151"/>
      <c r="AN69" s="152"/>
      <c r="AO69" s="152"/>
      <c r="AP69" s="152"/>
      <c r="AQ69" s="153"/>
    </row>
    <row r="70" spans="2:43" ht="33.6" customHeight="1" x14ac:dyDescent="0.3">
      <c r="B70" s="247"/>
      <c r="C70" s="250"/>
      <c r="D70" s="184">
        <v>5</v>
      </c>
      <c r="E70" s="186" t="s">
        <v>55</v>
      </c>
      <c r="F70" s="102">
        <f>GenelBilgiler!T17-2</f>
        <v>4</v>
      </c>
      <c r="G70" s="181"/>
      <c r="H70" s="172" t="s">
        <v>161</v>
      </c>
      <c r="I70" s="173"/>
      <c r="J70" s="173"/>
      <c r="K70" s="173"/>
      <c r="L70" s="173"/>
      <c r="M70" s="173"/>
      <c r="N70" s="173"/>
      <c r="O70" s="173"/>
      <c r="P70" s="174"/>
      <c r="Q70" s="169"/>
      <c r="R70" s="170"/>
      <c r="S70" s="170"/>
      <c r="T70" s="170"/>
      <c r="U70" s="170"/>
      <c r="V70" s="170"/>
      <c r="W70" s="171"/>
      <c r="X70" s="222"/>
      <c r="Y70" s="220"/>
      <c r="Z70" s="220"/>
      <c r="AA70" s="220"/>
      <c r="AB70" s="220"/>
      <c r="AC70" s="220"/>
      <c r="AD70" s="221"/>
      <c r="AE70" s="308" t="s">
        <v>190</v>
      </c>
      <c r="AF70" s="220"/>
      <c r="AG70" s="220"/>
      <c r="AH70" s="220"/>
      <c r="AI70" s="220"/>
      <c r="AJ70" s="220"/>
      <c r="AK70" s="221"/>
      <c r="AL70" s="205" t="s">
        <v>262</v>
      </c>
      <c r="AM70" s="190" t="s">
        <v>446</v>
      </c>
      <c r="AN70" s="191"/>
      <c r="AO70" s="191"/>
      <c r="AP70" s="191"/>
      <c r="AQ70" s="192"/>
    </row>
    <row r="71" spans="2:43" ht="49.8" customHeight="1" thickBot="1" x14ac:dyDescent="0.35">
      <c r="B71" s="248"/>
      <c r="C71" s="251"/>
      <c r="D71" s="185"/>
      <c r="E71" s="187"/>
      <c r="F71" s="73">
        <v>2</v>
      </c>
      <c r="G71" s="104" t="s">
        <v>85</v>
      </c>
      <c r="H71" s="208" t="s">
        <v>533</v>
      </c>
      <c r="I71" s="209"/>
      <c r="J71" s="209"/>
      <c r="K71" s="209"/>
      <c r="L71" s="209"/>
      <c r="M71" s="209"/>
      <c r="N71" s="209"/>
      <c r="O71" s="209"/>
      <c r="P71" s="210"/>
      <c r="Q71" s="166" t="s">
        <v>93</v>
      </c>
      <c r="R71" s="167"/>
      <c r="S71" s="167"/>
      <c r="T71" s="167"/>
      <c r="U71" s="167"/>
      <c r="V71" s="167"/>
      <c r="W71" s="168"/>
      <c r="X71" s="252"/>
      <c r="Y71" s="253"/>
      <c r="Z71" s="253"/>
      <c r="AA71" s="253"/>
      <c r="AB71" s="253"/>
      <c r="AC71" s="253"/>
      <c r="AD71" s="254"/>
      <c r="AE71" s="252"/>
      <c r="AF71" s="253"/>
      <c r="AG71" s="253"/>
      <c r="AH71" s="253"/>
      <c r="AI71" s="253"/>
      <c r="AJ71" s="253"/>
      <c r="AK71" s="254"/>
      <c r="AL71" s="207"/>
      <c r="AM71" s="193"/>
      <c r="AN71" s="194"/>
      <c r="AO71" s="194"/>
      <c r="AP71" s="194"/>
      <c r="AQ71" s="195"/>
    </row>
    <row r="72" spans="2:43" ht="9.6" customHeight="1" x14ac:dyDescent="0.3">
      <c r="B72" s="62"/>
      <c r="C72" s="63"/>
      <c r="D72" s="76"/>
      <c r="E72" s="76"/>
      <c r="F72" s="35"/>
      <c r="G72" s="64"/>
      <c r="H72" s="99"/>
      <c r="I72" s="99"/>
      <c r="J72" s="99"/>
      <c r="K72" s="99"/>
      <c r="L72" s="99"/>
      <c r="M72" s="99"/>
      <c r="N72" s="99"/>
      <c r="O72" s="99"/>
      <c r="P72" s="99"/>
      <c r="Q72" s="106"/>
      <c r="R72" s="106"/>
      <c r="S72" s="106"/>
      <c r="T72" s="106"/>
      <c r="U72" s="106"/>
      <c r="V72" s="106"/>
      <c r="W72" s="106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6"/>
      <c r="AN72" s="96"/>
      <c r="AO72" s="96"/>
      <c r="AP72" s="96"/>
      <c r="AQ72" s="96"/>
    </row>
    <row r="73" spans="2:43" ht="15" thickBot="1" x14ac:dyDescent="0.35"/>
    <row r="74" spans="2:43" ht="14.4" customHeight="1" x14ac:dyDescent="0.3">
      <c r="B74" s="246" t="s">
        <v>8</v>
      </c>
      <c r="C74" s="249"/>
      <c r="D74" s="257">
        <v>1</v>
      </c>
      <c r="E74" s="258" t="s">
        <v>30</v>
      </c>
      <c r="F74" s="259">
        <f>GenelBilgiler!T17</f>
        <v>6</v>
      </c>
      <c r="G74" s="180" t="s">
        <v>85</v>
      </c>
      <c r="H74" s="227" t="s">
        <v>533</v>
      </c>
      <c r="I74" s="228"/>
      <c r="J74" s="228"/>
      <c r="K74" s="228"/>
      <c r="L74" s="228"/>
      <c r="M74" s="228"/>
      <c r="N74" s="228"/>
      <c r="O74" s="228"/>
      <c r="P74" s="229"/>
      <c r="Q74" s="160" t="s">
        <v>93</v>
      </c>
      <c r="R74" s="161"/>
      <c r="S74" s="161"/>
      <c r="T74" s="161"/>
      <c r="U74" s="161"/>
      <c r="V74" s="161"/>
      <c r="W74" s="162"/>
      <c r="X74" s="223" t="s">
        <v>324</v>
      </c>
      <c r="Y74" s="224"/>
      <c r="Z74" s="224"/>
      <c r="AA74" s="224"/>
      <c r="AB74" s="224"/>
      <c r="AC74" s="224"/>
      <c r="AD74" s="225"/>
      <c r="AE74" s="223" t="s">
        <v>326</v>
      </c>
      <c r="AF74" s="224"/>
      <c r="AG74" s="224"/>
      <c r="AH74" s="224"/>
      <c r="AI74" s="224"/>
      <c r="AJ74" s="224"/>
      <c r="AK74" s="225"/>
      <c r="AL74" s="204" t="s">
        <v>263</v>
      </c>
      <c r="AM74" s="145"/>
      <c r="AN74" s="146"/>
      <c r="AO74" s="146"/>
      <c r="AP74" s="146"/>
      <c r="AQ74" s="147"/>
    </row>
    <row r="75" spans="2:43" ht="84.6" customHeight="1" x14ac:dyDescent="0.3">
      <c r="B75" s="247"/>
      <c r="C75" s="250"/>
      <c r="D75" s="268"/>
      <c r="E75" s="269"/>
      <c r="F75" s="270"/>
      <c r="G75" s="206"/>
      <c r="H75" s="217"/>
      <c r="I75" s="218"/>
      <c r="J75" s="218"/>
      <c r="K75" s="218"/>
      <c r="L75" s="218"/>
      <c r="M75" s="218"/>
      <c r="N75" s="218"/>
      <c r="O75" s="218"/>
      <c r="P75" s="219"/>
      <c r="Q75" s="169"/>
      <c r="R75" s="170"/>
      <c r="S75" s="170"/>
      <c r="T75" s="170"/>
      <c r="U75" s="170"/>
      <c r="V75" s="170"/>
      <c r="W75" s="171"/>
      <c r="X75" s="271"/>
      <c r="Y75" s="272"/>
      <c r="Z75" s="272"/>
      <c r="AA75" s="272"/>
      <c r="AB75" s="272"/>
      <c r="AC75" s="272"/>
      <c r="AD75" s="273"/>
      <c r="AE75" s="222"/>
      <c r="AF75" s="220"/>
      <c r="AG75" s="220"/>
      <c r="AH75" s="220"/>
      <c r="AI75" s="220"/>
      <c r="AJ75" s="220"/>
      <c r="AK75" s="221"/>
      <c r="AL75" s="260"/>
      <c r="AM75" s="148"/>
      <c r="AN75" s="149"/>
      <c r="AO75" s="149"/>
      <c r="AP75" s="149"/>
      <c r="AQ75" s="150"/>
    </row>
    <row r="76" spans="2:43" ht="14.4" customHeight="1" x14ac:dyDescent="0.3">
      <c r="B76" s="247"/>
      <c r="C76" s="250"/>
      <c r="D76" s="154" t="s">
        <v>418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309"/>
      <c r="AN76" s="158"/>
      <c r="AO76" s="158"/>
      <c r="AP76" s="158"/>
      <c r="AQ76" s="159"/>
    </row>
    <row r="77" spans="2:43" ht="14.4" customHeight="1" x14ac:dyDescent="0.3">
      <c r="B77" s="247"/>
      <c r="C77" s="250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309"/>
      <c r="AN77" s="158"/>
      <c r="AO77" s="158"/>
      <c r="AP77" s="158"/>
      <c r="AQ77" s="159"/>
    </row>
    <row r="78" spans="2:43" ht="14.4" customHeight="1" x14ac:dyDescent="0.3">
      <c r="B78" s="247"/>
      <c r="C78" s="250"/>
      <c r="D78" s="274">
        <v>3</v>
      </c>
      <c r="E78" s="275" t="s">
        <v>31</v>
      </c>
      <c r="F78" s="276">
        <f>GenelBilgiler!T17</f>
        <v>6</v>
      </c>
      <c r="G78" s="178" t="s">
        <v>85</v>
      </c>
      <c r="H78" s="172" t="s">
        <v>532</v>
      </c>
      <c r="I78" s="173"/>
      <c r="J78" s="173"/>
      <c r="K78" s="173"/>
      <c r="L78" s="173"/>
      <c r="M78" s="173"/>
      <c r="N78" s="173"/>
      <c r="O78" s="173"/>
      <c r="P78" s="174"/>
      <c r="Q78" s="196" t="s">
        <v>337</v>
      </c>
      <c r="R78" s="197"/>
      <c r="S78" s="197"/>
      <c r="T78" s="197"/>
      <c r="U78" s="197"/>
      <c r="V78" s="197"/>
      <c r="W78" s="198"/>
      <c r="X78" s="262" t="s">
        <v>324</v>
      </c>
      <c r="Y78" s="263"/>
      <c r="Z78" s="263"/>
      <c r="AA78" s="263"/>
      <c r="AB78" s="263"/>
      <c r="AC78" s="263"/>
      <c r="AD78" s="264"/>
      <c r="AE78" s="262" t="s">
        <v>326</v>
      </c>
      <c r="AF78" s="263"/>
      <c r="AG78" s="263"/>
      <c r="AH78" s="263"/>
      <c r="AI78" s="263"/>
      <c r="AJ78" s="263"/>
      <c r="AK78" s="264"/>
      <c r="AL78" s="277" t="s">
        <v>265</v>
      </c>
      <c r="AM78" s="190" t="s">
        <v>21</v>
      </c>
      <c r="AN78" s="191"/>
      <c r="AO78" s="191"/>
      <c r="AP78" s="191"/>
      <c r="AQ78" s="192"/>
    </row>
    <row r="79" spans="2:43" ht="36" customHeight="1" x14ac:dyDescent="0.3">
      <c r="B79" s="247"/>
      <c r="C79" s="250"/>
      <c r="D79" s="184"/>
      <c r="E79" s="186"/>
      <c r="F79" s="188"/>
      <c r="G79" s="181"/>
      <c r="H79" s="217"/>
      <c r="I79" s="218"/>
      <c r="J79" s="218"/>
      <c r="K79" s="218"/>
      <c r="L79" s="218"/>
      <c r="M79" s="218"/>
      <c r="N79" s="218"/>
      <c r="O79" s="218"/>
      <c r="P79" s="219"/>
      <c r="Q79" s="163"/>
      <c r="R79" s="164"/>
      <c r="S79" s="164"/>
      <c r="T79" s="164"/>
      <c r="U79" s="164"/>
      <c r="V79" s="164"/>
      <c r="W79" s="165"/>
      <c r="X79" s="222"/>
      <c r="Y79" s="220"/>
      <c r="Z79" s="220"/>
      <c r="AA79" s="220"/>
      <c r="AB79" s="220"/>
      <c r="AC79" s="220"/>
      <c r="AD79" s="221"/>
      <c r="AE79" s="222"/>
      <c r="AF79" s="220"/>
      <c r="AG79" s="220"/>
      <c r="AH79" s="220"/>
      <c r="AI79" s="220"/>
      <c r="AJ79" s="220"/>
      <c r="AK79" s="221"/>
      <c r="AL79" s="261"/>
      <c r="AM79" s="190"/>
      <c r="AN79" s="191"/>
      <c r="AO79" s="191"/>
      <c r="AP79" s="191"/>
      <c r="AQ79" s="192"/>
    </row>
    <row r="80" spans="2:43" ht="39.6" customHeight="1" x14ac:dyDescent="0.3">
      <c r="B80" s="247"/>
      <c r="C80" s="250"/>
      <c r="D80" s="184">
        <v>4</v>
      </c>
      <c r="E80" s="186" t="s">
        <v>407</v>
      </c>
      <c r="F80" s="102">
        <f>GenelBilgiler!T17-3</f>
        <v>3</v>
      </c>
      <c r="G80" s="181"/>
      <c r="H80" s="172" t="s">
        <v>151</v>
      </c>
      <c r="I80" s="173"/>
      <c r="J80" s="173"/>
      <c r="K80" s="173"/>
      <c r="L80" s="173"/>
      <c r="M80" s="173"/>
      <c r="N80" s="173"/>
      <c r="O80" s="173"/>
      <c r="P80" s="174"/>
      <c r="Q80" s="163"/>
      <c r="R80" s="164"/>
      <c r="S80" s="164"/>
      <c r="T80" s="164"/>
      <c r="U80" s="164"/>
      <c r="V80" s="164"/>
      <c r="W80" s="165"/>
      <c r="X80" s="222"/>
      <c r="Y80" s="220"/>
      <c r="Z80" s="220"/>
      <c r="AA80" s="220"/>
      <c r="AB80" s="220"/>
      <c r="AC80" s="220"/>
      <c r="AD80" s="221"/>
      <c r="AE80" s="222"/>
      <c r="AF80" s="220"/>
      <c r="AG80" s="220"/>
      <c r="AH80" s="220"/>
      <c r="AI80" s="220"/>
      <c r="AJ80" s="220"/>
      <c r="AK80" s="221"/>
      <c r="AL80" s="205" t="s">
        <v>266</v>
      </c>
      <c r="AM80" s="190"/>
      <c r="AN80" s="191"/>
      <c r="AO80" s="191"/>
      <c r="AP80" s="191"/>
      <c r="AQ80" s="192"/>
    </row>
    <row r="81" spans="2:43" ht="56.4" customHeight="1" thickBot="1" x14ac:dyDescent="0.35">
      <c r="B81" s="248"/>
      <c r="C81" s="251"/>
      <c r="D81" s="185"/>
      <c r="E81" s="187"/>
      <c r="F81" s="73">
        <v>3</v>
      </c>
      <c r="G81" s="179"/>
      <c r="H81" s="208" t="s">
        <v>531</v>
      </c>
      <c r="I81" s="209"/>
      <c r="J81" s="209"/>
      <c r="K81" s="209"/>
      <c r="L81" s="209"/>
      <c r="M81" s="209"/>
      <c r="N81" s="209"/>
      <c r="O81" s="209"/>
      <c r="P81" s="210"/>
      <c r="Q81" s="323" t="s">
        <v>334</v>
      </c>
      <c r="R81" s="327"/>
      <c r="S81" s="327"/>
      <c r="T81" s="327"/>
      <c r="U81" s="327"/>
      <c r="V81" s="327"/>
      <c r="W81" s="328"/>
      <c r="X81" s="252"/>
      <c r="Y81" s="253"/>
      <c r="Z81" s="253"/>
      <c r="AA81" s="253"/>
      <c r="AB81" s="253"/>
      <c r="AC81" s="253"/>
      <c r="AD81" s="254"/>
      <c r="AE81" s="318" t="s">
        <v>186</v>
      </c>
      <c r="AF81" s="319"/>
      <c r="AG81" s="319"/>
      <c r="AH81" s="319"/>
      <c r="AI81" s="319"/>
      <c r="AJ81" s="319"/>
      <c r="AK81" s="320"/>
      <c r="AL81" s="207"/>
      <c r="AM81" s="193"/>
      <c r="AN81" s="194"/>
      <c r="AO81" s="194"/>
      <c r="AP81" s="194"/>
      <c r="AQ81" s="195"/>
    </row>
    <row r="82" spans="2:43" ht="25.2" customHeight="1" thickBot="1" x14ac:dyDescent="0.35"/>
    <row r="83" spans="2:43" ht="16.2" customHeight="1" x14ac:dyDescent="0.3">
      <c r="B83" s="246" t="s">
        <v>15</v>
      </c>
      <c r="C83" s="249"/>
      <c r="D83" s="257">
        <v>1</v>
      </c>
      <c r="E83" s="258" t="s">
        <v>57</v>
      </c>
      <c r="F83" s="259">
        <f>GenelBilgiler!T17</f>
        <v>6</v>
      </c>
      <c r="G83" s="180" t="s">
        <v>85</v>
      </c>
      <c r="H83" s="227" t="s">
        <v>201</v>
      </c>
      <c r="I83" s="228"/>
      <c r="J83" s="228"/>
      <c r="K83" s="228"/>
      <c r="L83" s="228"/>
      <c r="M83" s="228"/>
      <c r="N83" s="228"/>
      <c r="O83" s="228"/>
      <c r="P83" s="229"/>
      <c r="Q83" s="160" t="s">
        <v>542</v>
      </c>
      <c r="R83" s="161"/>
      <c r="S83" s="161"/>
      <c r="T83" s="161"/>
      <c r="U83" s="161"/>
      <c r="V83" s="161"/>
      <c r="W83" s="162"/>
      <c r="X83" s="223" t="s">
        <v>324</v>
      </c>
      <c r="Y83" s="224"/>
      <c r="Z83" s="224"/>
      <c r="AA83" s="224"/>
      <c r="AB83" s="224"/>
      <c r="AC83" s="224"/>
      <c r="AD83" s="225"/>
      <c r="AE83" s="223" t="s">
        <v>326</v>
      </c>
      <c r="AF83" s="224"/>
      <c r="AG83" s="224"/>
      <c r="AH83" s="224"/>
      <c r="AI83" s="224"/>
      <c r="AJ83" s="224"/>
      <c r="AK83" s="225"/>
      <c r="AL83" s="204" t="s">
        <v>267</v>
      </c>
      <c r="AM83" s="145"/>
      <c r="AN83" s="146"/>
      <c r="AO83" s="146"/>
      <c r="AP83" s="146"/>
      <c r="AQ83" s="147"/>
    </row>
    <row r="84" spans="2:43" ht="48.6" customHeight="1" x14ac:dyDescent="0.3">
      <c r="B84" s="247"/>
      <c r="C84" s="250"/>
      <c r="D84" s="184"/>
      <c r="E84" s="186"/>
      <c r="F84" s="188"/>
      <c r="G84" s="181"/>
      <c r="H84" s="217"/>
      <c r="I84" s="218"/>
      <c r="J84" s="218"/>
      <c r="K84" s="218"/>
      <c r="L84" s="218"/>
      <c r="M84" s="218"/>
      <c r="N84" s="218"/>
      <c r="O84" s="218"/>
      <c r="P84" s="219"/>
      <c r="Q84" s="163"/>
      <c r="R84" s="164"/>
      <c r="S84" s="164"/>
      <c r="T84" s="164"/>
      <c r="U84" s="164"/>
      <c r="V84" s="164"/>
      <c r="W84" s="165"/>
      <c r="X84" s="222"/>
      <c r="Y84" s="220"/>
      <c r="Z84" s="220"/>
      <c r="AA84" s="220"/>
      <c r="AB84" s="220"/>
      <c r="AC84" s="220"/>
      <c r="AD84" s="221"/>
      <c r="AE84" s="222"/>
      <c r="AF84" s="220"/>
      <c r="AG84" s="220"/>
      <c r="AH84" s="220"/>
      <c r="AI84" s="220"/>
      <c r="AJ84" s="220"/>
      <c r="AK84" s="221"/>
      <c r="AL84" s="205"/>
      <c r="AM84" s="148"/>
      <c r="AN84" s="149"/>
      <c r="AO84" s="149"/>
      <c r="AP84" s="149"/>
      <c r="AQ84" s="150"/>
    </row>
    <row r="85" spans="2:43" ht="14.4" customHeight="1" x14ac:dyDescent="0.3">
      <c r="B85" s="247"/>
      <c r="C85" s="250"/>
      <c r="D85" s="184">
        <v>2</v>
      </c>
      <c r="E85" s="186" t="s">
        <v>420</v>
      </c>
      <c r="F85" s="188">
        <f>GenelBilgiler!T17</f>
        <v>6</v>
      </c>
      <c r="G85" s="181"/>
      <c r="H85" s="172" t="s">
        <v>530</v>
      </c>
      <c r="I85" s="173"/>
      <c r="J85" s="173"/>
      <c r="K85" s="173"/>
      <c r="L85" s="173"/>
      <c r="M85" s="173"/>
      <c r="N85" s="173"/>
      <c r="O85" s="173"/>
      <c r="P85" s="174"/>
      <c r="Q85" s="163"/>
      <c r="R85" s="164"/>
      <c r="S85" s="164"/>
      <c r="T85" s="164"/>
      <c r="U85" s="164"/>
      <c r="V85" s="164"/>
      <c r="W85" s="165"/>
      <c r="X85" s="222"/>
      <c r="Y85" s="220"/>
      <c r="Z85" s="220"/>
      <c r="AA85" s="220"/>
      <c r="AB85" s="220"/>
      <c r="AC85" s="220"/>
      <c r="AD85" s="221"/>
      <c r="AE85" s="222"/>
      <c r="AF85" s="220"/>
      <c r="AG85" s="220"/>
      <c r="AH85" s="220"/>
      <c r="AI85" s="220"/>
      <c r="AJ85" s="220"/>
      <c r="AK85" s="221"/>
      <c r="AL85" s="205" t="s">
        <v>268</v>
      </c>
      <c r="AM85" s="148"/>
      <c r="AN85" s="149"/>
      <c r="AO85" s="149"/>
      <c r="AP85" s="149"/>
      <c r="AQ85" s="150"/>
    </row>
    <row r="86" spans="2:43" ht="49.8" customHeight="1" x14ac:dyDescent="0.3">
      <c r="B86" s="247"/>
      <c r="C86" s="250"/>
      <c r="D86" s="184"/>
      <c r="E86" s="186"/>
      <c r="F86" s="188"/>
      <c r="G86" s="181"/>
      <c r="H86" s="217"/>
      <c r="I86" s="218"/>
      <c r="J86" s="218"/>
      <c r="K86" s="218"/>
      <c r="L86" s="218"/>
      <c r="M86" s="218"/>
      <c r="N86" s="218"/>
      <c r="O86" s="218"/>
      <c r="P86" s="219"/>
      <c r="Q86" s="163"/>
      <c r="R86" s="164"/>
      <c r="S86" s="164"/>
      <c r="T86" s="164"/>
      <c r="U86" s="164"/>
      <c r="V86" s="164"/>
      <c r="W86" s="165"/>
      <c r="X86" s="222"/>
      <c r="Y86" s="220"/>
      <c r="Z86" s="220"/>
      <c r="AA86" s="220"/>
      <c r="AB86" s="220"/>
      <c r="AC86" s="220"/>
      <c r="AD86" s="221"/>
      <c r="AE86" s="222"/>
      <c r="AF86" s="220"/>
      <c r="AG86" s="220"/>
      <c r="AH86" s="220"/>
      <c r="AI86" s="220"/>
      <c r="AJ86" s="220"/>
      <c r="AK86" s="221"/>
      <c r="AL86" s="205"/>
      <c r="AM86" s="148"/>
      <c r="AN86" s="149"/>
      <c r="AO86" s="149"/>
      <c r="AP86" s="149"/>
      <c r="AQ86" s="150"/>
    </row>
    <row r="87" spans="2:43" ht="35.4" customHeight="1" x14ac:dyDescent="0.3">
      <c r="B87" s="247"/>
      <c r="C87" s="250"/>
      <c r="D87" s="184">
        <v>3</v>
      </c>
      <c r="E87" s="186" t="s">
        <v>421</v>
      </c>
      <c r="F87" s="102">
        <v>3</v>
      </c>
      <c r="G87" s="181"/>
      <c r="H87" s="172" t="s">
        <v>152</v>
      </c>
      <c r="I87" s="173"/>
      <c r="J87" s="173"/>
      <c r="K87" s="173"/>
      <c r="L87" s="173"/>
      <c r="M87" s="173"/>
      <c r="N87" s="173"/>
      <c r="O87" s="173"/>
      <c r="P87" s="174"/>
      <c r="Q87" s="163"/>
      <c r="R87" s="164"/>
      <c r="S87" s="164"/>
      <c r="T87" s="164"/>
      <c r="U87" s="164"/>
      <c r="V87" s="164"/>
      <c r="W87" s="165"/>
      <c r="X87" s="222"/>
      <c r="Y87" s="220"/>
      <c r="Z87" s="220"/>
      <c r="AA87" s="220"/>
      <c r="AB87" s="220"/>
      <c r="AC87" s="220"/>
      <c r="AD87" s="221"/>
      <c r="AE87" s="222"/>
      <c r="AF87" s="220"/>
      <c r="AG87" s="220"/>
      <c r="AH87" s="220"/>
      <c r="AI87" s="220"/>
      <c r="AJ87" s="220"/>
      <c r="AK87" s="221"/>
      <c r="AL87" s="260" t="s">
        <v>269</v>
      </c>
      <c r="AM87" s="190" t="s">
        <v>499</v>
      </c>
      <c r="AN87" s="191"/>
      <c r="AO87" s="191"/>
      <c r="AP87" s="191"/>
      <c r="AQ87" s="192"/>
    </row>
    <row r="88" spans="2:43" ht="25.2" customHeight="1" x14ac:dyDescent="0.3">
      <c r="B88" s="247"/>
      <c r="C88" s="250"/>
      <c r="D88" s="184"/>
      <c r="E88" s="186"/>
      <c r="F88" s="103">
        <f>GenelBilgiler!T17-3</f>
        <v>3</v>
      </c>
      <c r="G88" s="181"/>
      <c r="H88" s="217" t="s">
        <v>529</v>
      </c>
      <c r="I88" s="218"/>
      <c r="J88" s="218"/>
      <c r="K88" s="218"/>
      <c r="L88" s="218"/>
      <c r="M88" s="218"/>
      <c r="N88" s="218"/>
      <c r="O88" s="218"/>
      <c r="P88" s="219"/>
      <c r="Q88" s="163"/>
      <c r="R88" s="164"/>
      <c r="S88" s="164"/>
      <c r="T88" s="164"/>
      <c r="U88" s="164"/>
      <c r="V88" s="164"/>
      <c r="W88" s="165"/>
      <c r="X88" s="222"/>
      <c r="Y88" s="220"/>
      <c r="Z88" s="220"/>
      <c r="AA88" s="220"/>
      <c r="AB88" s="220"/>
      <c r="AC88" s="220"/>
      <c r="AD88" s="221"/>
      <c r="AE88" s="222"/>
      <c r="AF88" s="220"/>
      <c r="AG88" s="220"/>
      <c r="AH88" s="220"/>
      <c r="AI88" s="220"/>
      <c r="AJ88" s="220"/>
      <c r="AK88" s="221"/>
      <c r="AL88" s="261"/>
      <c r="AM88" s="190"/>
      <c r="AN88" s="191"/>
      <c r="AO88" s="191"/>
      <c r="AP88" s="191"/>
      <c r="AQ88" s="192"/>
    </row>
    <row r="89" spans="2:43" ht="14.4" customHeight="1" x14ac:dyDescent="0.3">
      <c r="B89" s="247"/>
      <c r="C89" s="250"/>
      <c r="D89" s="184">
        <v>4</v>
      </c>
      <c r="E89" s="186" t="s">
        <v>53</v>
      </c>
      <c r="F89" s="188">
        <f>GenelBilgiler!T17</f>
        <v>6</v>
      </c>
      <c r="G89" s="181"/>
      <c r="H89" s="172" t="s">
        <v>153</v>
      </c>
      <c r="I89" s="173"/>
      <c r="J89" s="173"/>
      <c r="K89" s="173"/>
      <c r="L89" s="173"/>
      <c r="M89" s="173"/>
      <c r="N89" s="173"/>
      <c r="O89" s="173"/>
      <c r="P89" s="174"/>
      <c r="Q89" s="163"/>
      <c r="R89" s="164"/>
      <c r="S89" s="164"/>
      <c r="T89" s="164"/>
      <c r="U89" s="164"/>
      <c r="V89" s="164"/>
      <c r="W89" s="165"/>
      <c r="X89" s="222"/>
      <c r="Y89" s="220"/>
      <c r="Z89" s="220"/>
      <c r="AA89" s="220"/>
      <c r="AB89" s="220"/>
      <c r="AC89" s="220"/>
      <c r="AD89" s="221"/>
      <c r="AE89" s="308" t="s">
        <v>191</v>
      </c>
      <c r="AF89" s="316"/>
      <c r="AG89" s="316"/>
      <c r="AH89" s="316"/>
      <c r="AI89" s="316"/>
      <c r="AJ89" s="316"/>
      <c r="AK89" s="317"/>
      <c r="AL89" s="205" t="s">
        <v>270</v>
      </c>
      <c r="AM89" s="190"/>
      <c r="AN89" s="191"/>
      <c r="AO89" s="191"/>
      <c r="AP89" s="191"/>
      <c r="AQ89" s="192"/>
    </row>
    <row r="90" spans="2:43" ht="43.8" customHeight="1" thickBot="1" x14ac:dyDescent="0.35">
      <c r="B90" s="248"/>
      <c r="C90" s="251"/>
      <c r="D90" s="185"/>
      <c r="E90" s="187"/>
      <c r="F90" s="189"/>
      <c r="G90" s="179"/>
      <c r="H90" s="208"/>
      <c r="I90" s="209"/>
      <c r="J90" s="209"/>
      <c r="K90" s="209"/>
      <c r="L90" s="209"/>
      <c r="M90" s="209"/>
      <c r="N90" s="209"/>
      <c r="O90" s="209"/>
      <c r="P90" s="210"/>
      <c r="Q90" s="166"/>
      <c r="R90" s="167"/>
      <c r="S90" s="167"/>
      <c r="T90" s="167"/>
      <c r="U90" s="167"/>
      <c r="V90" s="167"/>
      <c r="W90" s="168"/>
      <c r="X90" s="252"/>
      <c r="Y90" s="253"/>
      <c r="Z90" s="253"/>
      <c r="AA90" s="253"/>
      <c r="AB90" s="253"/>
      <c r="AC90" s="253"/>
      <c r="AD90" s="254"/>
      <c r="AE90" s="318"/>
      <c r="AF90" s="319"/>
      <c r="AG90" s="319"/>
      <c r="AH90" s="319"/>
      <c r="AI90" s="319"/>
      <c r="AJ90" s="319"/>
      <c r="AK90" s="320"/>
      <c r="AL90" s="207"/>
      <c r="AM90" s="193"/>
      <c r="AN90" s="194"/>
      <c r="AO90" s="194"/>
      <c r="AP90" s="194"/>
      <c r="AQ90" s="195"/>
    </row>
    <row r="92" spans="2:43" ht="15" thickBot="1" x14ac:dyDescent="0.35"/>
    <row r="93" spans="2:43" ht="14.4" customHeight="1" x14ac:dyDescent="0.3">
      <c r="B93" s="246" t="s">
        <v>16</v>
      </c>
      <c r="C93" s="249"/>
      <c r="D93" s="257">
        <v>1</v>
      </c>
      <c r="E93" s="258" t="s">
        <v>422</v>
      </c>
      <c r="F93" s="259">
        <f>GenelBilgiler!T17</f>
        <v>6</v>
      </c>
      <c r="G93" s="180" t="s">
        <v>66</v>
      </c>
      <c r="H93" s="227" t="s">
        <v>202</v>
      </c>
      <c r="I93" s="228"/>
      <c r="J93" s="228"/>
      <c r="K93" s="228"/>
      <c r="L93" s="228"/>
      <c r="M93" s="228"/>
      <c r="N93" s="228"/>
      <c r="O93" s="228"/>
      <c r="P93" s="229"/>
      <c r="Q93" s="160" t="s">
        <v>94</v>
      </c>
      <c r="R93" s="161"/>
      <c r="S93" s="161"/>
      <c r="T93" s="161"/>
      <c r="U93" s="161"/>
      <c r="V93" s="161"/>
      <c r="W93" s="162"/>
      <c r="X93" s="223" t="s">
        <v>324</v>
      </c>
      <c r="Y93" s="224"/>
      <c r="Z93" s="224"/>
      <c r="AA93" s="224"/>
      <c r="AB93" s="224"/>
      <c r="AC93" s="224"/>
      <c r="AD93" s="225"/>
      <c r="AE93" s="223" t="s">
        <v>326</v>
      </c>
      <c r="AF93" s="224"/>
      <c r="AG93" s="224"/>
      <c r="AH93" s="224"/>
      <c r="AI93" s="224"/>
      <c r="AJ93" s="224"/>
      <c r="AK93" s="225"/>
      <c r="AL93" s="204" t="s">
        <v>264</v>
      </c>
      <c r="AM93" s="145"/>
      <c r="AN93" s="146"/>
      <c r="AO93" s="146"/>
      <c r="AP93" s="146"/>
      <c r="AQ93" s="147"/>
    </row>
    <row r="94" spans="2:43" ht="22.8" customHeight="1" x14ac:dyDescent="0.3">
      <c r="B94" s="247"/>
      <c r="C94" s="250"/>
      <c r="D94" s="184"/>
      <c r="E94" s="186"/>
      <c r="F94" s="188"/>
      <c r="G94" s="181"/>
      <c r="H94" s="217"/>
      <c r="I94" s="218"/>
      <c r="J94" s="218"/>
      <c r="K94" s="218"/>
      <c r="L94" s="218"/>
      <c r="M94" s="218"/>
      <c r="N94" s="218"/>
      <c r="O94" s="218"/>
      <c r="P94" s="219"/>
      <c r="Q94" s="163"/>
      <c r="R94" s="164"/>
      <c r="S94" s="164"/>
      <c r="T94" s="164"/>
      <c r="U94" s="164"/>
      <c r="V94" s="164"/>
      <c r="W94" s="165"/>
      <c r="X94" s="222"/>
      <c r="Y94" s="220"/>
      <c r="Z94" s="220"/>
      <c r="AA94" s="220"/>
      <c r="AB94" s="220"/>
      <c r="AC94" s="220"/>
      <c r="AD94" s="221"/>
      <c r="AE94" s="222"/>
      <c r="AF94" s="220"/>
      <c r="AG94" s="220"/>
      <c r="AH94" s="220"/>
      <c r="AI94" s="220"/>
      <c r="AJ94" s="220"/>
      <c r="AK94" s="221"/>
      <c r="AL94" s="205"/>
      <c r="AM94" s="148"/>
      <c r="AN94" s="149"/>
      <c r="AO94" s="149"/>
      <c r="AP94" s="149"/>
      <c r="AQ94" s="150"/>
    </row>
    <row r="95" spans="2:43" ht="14.4" customHeight="1" x14ac:dyDescent="0.3">
      <c r="B95" s="247"/>
      <c r="C95" s="250"/>
      <c r="D95" s="184">
        <v>2</v>
      </c>
      <c r="E95" s="186" t="s">
        <v>409</v>
      </c>
      <c r="F95" s="188">
        <f>GenelBilgiler!T17</f>
        <v>6</v>
      </c>
      <c r="G95" s="181"/>
      <c r="H95" s="172" t="s">
        <v>202</v>
      </c>
      <c r="I95" s="173"/>
      <c r="J95" s="173"/>
      <c r="K95" s="173"/>
      <c r="L95" s="173"/>
      <c r="M95" s="173"/>
      <c r="N95" s="173"/>
      <c r="O95" s="173"/>
      <c r="P95" s="174"/>
      <c r="Q95" s="163"/>
      <c r="R95" s="164"/>
      <c r="S95" s="164"/>
      <c r="T95" s="164"/>
      <c r="U95" s="164"/>
      <c r="V95" s="164"/>
      <c r="W95" s="165"/>
      <c r="X95" s="222"/>
      <c r="Y95" s="220"/>
      <c r="Z95" s="220"/>
      <c r="AA95" s="220"/>
      <c r="AB95" s="220"/>
      <c r="AC95" s="220"/>
      <c r="AD95" s="221"/>
      <c r="AE95" s="222"/>
      <c r="AF95" s="220"/>
      <c r="AG95" s="220"/>
      <c r="AH95" s="220"/>
      <c r="AI95" s="220"/>
      <c r="AJ95" s="220"/>
      <c r="AK95" s="221"/>
      <c r="AL95" s="205" t="s">
        <v>321</v>
      </c>
      <c r="AM95" s="148"/>
      <c r="AN95" s="149"/>
      <c r="AO95" s="149"/>
      <c r="AP95" s="149"/>
      <c r="AQ95" s="150"/>
    </row>
    <row r="96" spans="2:43" ht="34.799999999999997" customHeight="1" x14ac:dyDescent="0.3">
      <c r="B96" s="247"/>
      <c r="C96" s="250"/>
      <c r="D96" s="184"/>
      <c r="E96" s="186"/>
      <c r="F96" s="188"/>
      <c r="G96" s="181"/>
      <c r="H96" s="217"/>
      <c r="I96" s="218"/>
      <c r="J96" s="218"/>
      <c r="K96" s="218"/>
      <c r="L96" s="218"/>
      <c r="M96" s="218"/>
      <c r="N96" s="218"/>
      <c r="O96" s="218"/>
      <c r="P96" s="219"/>
      <c r="Q96" s="163"/>
      <c r="R96" s="164"/>
      <c r="S96" s="164"/>
      <c r="T96" s="164"/>
      <c r="U96" s="164"/>
      <c r="V96" s="164"/>
      <c r="W96" s="165"/>
      <c r="X96" s="222"/>
      <c r="Y96" s="220"/>
      <c r="Z96" s="220"/>
      <c r="AA96" s="220"/>
      <c r="AB96" s="220"/>
      <c r="AC96" s="220"/>
      <c r="AD96" s="221"/>
      <c r="AE96" s="222"/>
      <c r="AF96" s="220"/>
      <c r="AG96" s="220"/>
      <c r="AH96" s="220"/>
      <c r="AI96" s="220"/>
      <c r="AJ96" s="220"/>
      <c r="AK96" s="221"/>
      <c r="AL96" s="205"/>
      <c r="AM96" s="148"/>
      <c r="AN96" s="149"/>
      <c r="AO96" s="149"/>
      <c r="AP96" s="149"/>
      <c r="AQ96" s="150"/>
    </row>
    <row r="97" spans="2:43" ht="17.399999999999999" customHeight="1" x14ac:dyDescent="0.3">
      <c r="B97" s="247"/>
      <c r="C97" s="250"/>
      <c r="D97" s="184">
        <v>3</v>
      </c>
      <c r="E97" s="186" t="s">
        <v>423</v>
      </c>
      <c r="F97" s="188">
        <f>GenelBilgiler!T17</f>
        <v>6</v>
      </c>
      <c r="G97" s="181"/>
      <c r="H97" s="172" t="s">
        <v>528</v>
      </c>
      <c r="I97" s="173"/>
      <c r="J97" s="173"/>
      <c r="K97" s="173"/>
      <c r="L97" s="173"/>
      <c r="M97" s="173"/>
      <c r="N97" s="173"/>
      <c r="O97" s="173"/>
      <c r="P97" s="174"/>
      <c r="Q97" s="163"/>
      <c r="R97" s="164"/>
      <c r="S97" s="164"/>
      <c r="T97" s="164"/>
      <c r="U97" s="164"/>
      <c r="V97" s="164"/>
      <c r="W97" s="165"/>
      <c r="X97" s="222"/>
      <c r="Y97" s="220"/>
      <c r="Z97" s="220"/>
      <c r="AA97" s="220"/>
      <c r="AB97" s="220"/>
      <c r="AC97" s="220"/>
      <c r="AD97" s="221"/>
      <c r="AE97" s="308"/>
      <c r="AF97" s="316"/>
      <c r="AG97" s="316"/>
      <c r="AH97" s="316"/>
      <c r="AI97" s="316"/>
      <c r="AJ97" s="316"/>
      <c r="AK97" s="317"/>
      <c r="AL97" s="205" t="s">
        <v>262</v>
      </c>
      <c r="AM97" s="190" t="s">
        <v>451</v>
      </c>
      <c r="AN97" s="191"/>
      <c r="AO97" s="191"/>
      <c r="AP97" s="191"/>
      <c r="AQ97" s="192"/>
    </row>
    <row r="98" spans="2:43" ht="40.200000000000003" customHeight="1" thickBot="1" x14ac:dyDescent="0.35">
      <c r="B98" s="248"/>
      <c r="C98" s="251"/>
      <c r="D98" s="185"/>
      <c r="E98" s="187"/>
      <c r="F98" s="189"/>
      <c r="G98" s="179"/>
      <c r="H98" s="208"/>
      <c r="I98" s="209"/>
      <c r="J98" s="209"/>
      <c r="K98" s="209"/>
      <c r="L98" s="209"/>
      <c r="M98" s="209"/>
      <c r="N98" s="209"/>
      <c r="O98" s="209"/>
      <c r="P98" s="210"/>
      <c r="Q98" s="166"/>
      <c r="R98" s="167"/>
      <c r="S98" s="167"/>
      <c r="T98" s="167"/>
      <c r="U98" s="167"/>
      <c r="V98" s="167"/>
      <c r="W98" s="168"/>
      <c r="X98" s="252"/>
      <c r="Y98" s="253"/>
      <c r="Z98" s="253"/>
      <c r="AA98" s="253"/>
      <c r="AB98" s="253"/>
      <c r="AC98" s="253"/>
      <c r="AD98" s="254"/>
      <c r="AE98" s="318"/>
      <c r="AF98" s="319"/>
      <c r="AG98" s="319"/>
      <c r="AH98" s="319"/>
      <c r="AI98" s="319"/>
      <c r="AJ98" s="319"/>
      <c r="AK98" s="320"/>
      <c r="AL98" s="207"/>
      <c r="AM98" s="193"/>
      <c r="AN98" s="194"/>
      <c r="AO98" s="194"/>
      <c r="AP98" s="194"/>
      <c r="AQ98" s="195"/>
    </row>
    <row r="99" spans="2:43" ht="15" thickBot="1" x14ac:dyDescent="0.35"/>
    <row r="100" spans="2:43" s="1" customFormat="1" ht="23.25" customHeight="1" thickTop="1" x14ac:dyDescent="0.3">
      <c r="B100" s="236" t="s">
        <v>473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8"/>
    </row>
    <row r="101" spans="2:43" s="1" customFormat="1" ht="18.75" customHeight="1" x14ac:dyDescent="0.3"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</row>
    <row r="102" spans="2:43" s="1" customFormat="1" ht="78.599999999999994" customHeight="1" thickBot="1" x14ac:dyDescent="0.35"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4"/>
    </row>
    <row r="103" spans="2:43" s="1" customFormat="1" ht="11.1" customHeight="1" thickTop="1" x14ac:dyDescent="0.3"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</row>
    <row r="104" spans="2:43" s="1" customFormat="1" x14ac:dyDescent="0.3">
      <c r="B104" s="30"/>
      <c r="C104" s="30"/>
      <c r="D104" s="30"/>
      <c r="E104" s="30"/>
      <c r="F104" s="30"/>
      <c r="G104" s="30"/>
      <c r="H104" s="16"/>
      <c r="I104" s="16"/>
      <c r="J104" s="16"/>
      <c r="K104" s="30"/>
      <c r="L104" s="30"/>
      <c r="M104" s="30"/>
      <c r="N104" s="30"/>
      <c r="O104" s="30"/>
      <c r="P104" s="16"/>
      <c r="Q104" s="16"/>
      <c r="R104" s="30"/>
      <c r="S104" s="30"/>
      <c r="T104" s="30"/>
      <c r="U104" s="30"/>
      <c r="V104" s="30"/>
      <c r="W104" s="16"/>
      <c r="X104" s="16"/>
      <c r="Y104" s="16"/>
      <c r="Z104" s="30"/>
      <c r="AA104" s="30"/>
      <c r="AB104" s="30"/>
      <c r="AC104" s="30"/>
      <c r="AD104" s="30"/>
      <c r="AE104" s="30"/>
      <c r="AF104" s="16"/>
      <c r="AG104" s="16"/>
      <c r="AH104" s="16"/>
      <c r="AI104" s="16"/>
      <c r="AJ104" s="16"/>
      <c r="AK104" s="15"/>
      <c r="AL104" s="15"/>
      <c r="AM104" s="16"/>
      <c r="AN104" s="16"/>
      <c r="AO104" s="16"/>
      <c r="AP104" s="16"/>
      <c r="AQ104" s="16"/>
    </row>
    <row r="105" spans="2:43" s="1" customFormat="1" x14ac:dyDescent="0.3">
      <c r="B105" s="15"/>
      <c r="C105" s="15"/>
      <c r="D105" s="15"/>
      <c r="E105" s="15"/>
      <c r="F105" s="15"/>
      <c r="G105" s="15"/>
      <c r="H105" s="16"/>
      <c r="I105" s="16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8"/>
      <c r="V105" s="18"/>
      <c r="W105" s="17"/>
      <c r="X105" s="17"/>
      <c r="Y105" s="17"/>
      <c r="Z105" s="17"/>
      <c r="AA105" s="17"/>
      <c r="AB105" s="17"/>
      <c r="AC105" s="30"/>
      <c r="AD105" s="17"/>
      <c r="AE105" s="17"/>
      <c r="AF105" s="17"/>
      <c r="AG105" s="17"/>
      <c r="AH105" s="17"/>
      <c r="AI105" s="17"/>
      <c r="AJ105" s="17"/>
      <c r="AK105" s="15"/>
      <c r="AL105" s="15"/>
      <c r="AM105" s="16"/>
      <c r="AN105" s="16"/>
      <c r="AO105" s="16"/>
      <c r="AP105" s="16"/>
      <c r="AQ105" s="16"/>
    </row>
    <row r="106" spans="2:43" s="19" customFormat="1" ht="15.6" x14ac:dyDescent="0.3">
      <c r="B106" s="77"/>
      <c r="C106" s="235" t="str">
        <f>IF(GenelBilgiler!D8&lt;&gt;"",GenelBilgiler!D8,"")</f>
        <v>HİLMİ CAN</v>
      </c>
      <c r="D106" s="235"/>
      <c r="E106" s="235"/>
      <c r="F106" s="235"/>
      <c r="G106" s="235"/>
      <c r="H106" s="235"/>
      <c r="I106" s="100"/>
      <c r="J106" s="235" t="str">
        <f>IF(GenelBilgiler!D9&lt;&gt;"",GenelBilgiler!D9,"")</f>
        <v/>
      </c>
      <c r="K106" s="235"/>
      <c r="L106" s="235"/>
      <c r="M106" s="235"/>
      <c r="N106" s="235"/>
      <c r="O106" s="235"/>
      <c r="P106" s="79"/>
      <c r="Q106" s="235" t="str">
        <f>IF(GenelBilgiler!D10&lt;&gt;"",GenelBilgiler!D10,"")</f>
        <v/>
      </c>
      <c r="R106" s="235"/>
      <c r="S106" s="235"/>
      <c r="T106" s="235"/>
      <c r="U106" s="235"/>
      <c r="V106" s="235"/>
      <c r="W106" s="235"/>
      <c r="X106" s="235"/>
      <c r="Y106" s="235"/>
      <c r="Z106" s="79"/>
      <c r="AA106" s="235" t="str">
        <f>IF(GenelBilgiler!D11&lt;&gt;"",GenelBilgiler!D11,"")</f>
        <v/>
      </c>
      <c r="AB106" s="235"/>
      <c r="AC106" s="235"/>
      <c r="AD106" s="235"/>
      <c r="AE106" s="235"/>
      <c r="AF106" s="235"/>
      <c r="AG106" s="235"/>
      <c r="AH106" s="235"/>
      <c r="AI106" s="235"/>
      <c r="AJ106" s="234" t="str">
        <f>IF(C110&lt;&gt;"","","UYGUNDUR")</f>
        <v>UYGUNDUR</v>
      </c>
      <c r="AK106" s="234"/>
      <c r="AL106" s="234"/>
      <c r="AM106" s="234"/>
      <c r="AN106" s="234"/>
      <c r="AO106" s="234"/>
      <c r="AP106" s="234"/>
      <c r="AQ106" s="234"/>
    </row>
    <row r="107" spans="2:43" s="19" customFormat="1" ht="15.6" x14ac:dyDescent="0.3">
      <c r="B107" s="16"/>
      <c r="C107" s="233" t="str">
        <f>IF(C106&lt;&gt;"","Matematik Öğretmeni","")</f>
        <v>Matematik Öğretmeni</v>
      </c>
      <c r="D107" s="233"/>
      <c r="E107" s="233"/>
      <c r="F107" s="233"/>
      <c r="G107" s="233"/>
      <c r="H107" s="233"/>
      <c r="I107" s="100"/>
      <c r="J107" s="233" t="str">
        <f>IF(J106&lt;&gt;"","Matematik Öğretmeni","")</f>
        <v/>
      </c>
      <c r="K107" s="233"/>
      <c r="L107" s="233"/>
      <c r="M107" s="233"/>
      <c r="N107" s="233"/>
      <c r="O107" s="233"/>
      <c r="P107" s="100"/>
      <c r="Q107" s="233" t="str">
        <f>IF(Q106&lt;&gt;"","Matematik Öğretmeni","")</f>
        <v/>
      </c>
      <c r="R107" s="233"/>
      <c r="S107" s="233"/>
      <c r="T107" s="233"/>
      <c r="U107" s="233"/>
      <c r="V107" s="233"/>
      <c r="W107" s="233"/>
      <c r="X107" s="233"/>
      <c r="Y107" s="233"/>
      <c r="Z107" s="100"/>
      <c r="AA107" s="233" t="str">
        <f>IF(AA106&lt;&gt;"","Matematik Öğretmeni","")</f>
        <v/>
      </c>
      <c r="AB107" s="233"/>
      <c r="AC107" s="233"/>
      <c r="AD107" s="233"/>
      <c r="AE107" s="233"/>
      <c r="AF107" s="233"/>
      <c r="AG107" s="233"/>
      <c r="AH107" s="233"/>
      <c r="AI107" s="233"/>
      <c r="AJ107" s="234" t="str">
        <f>IF(C110&lt;&gt;"","",GenelBilgiler!M6)</f>
        <v>03.09.2021</v>
      </c>
      <c r="AK107" s="234"/>
      <c r="AL107" s="234"/>
      <c r="AM107" s="234"/>
      <c r="AN107" s="234"/>
      <c r="AO107" s="234"/>
      <c r="AP107" s="234"/>
      <c r="AQ107" s="234"/>
    </row>
    <row r="108" spans="2:43" s="19" customFormat="1" ht="15.6" x14ac:dyDescent="0.3">
      <c r="B108" s="16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234" t="str">
        <f>IF(C110&lt;&gt;"",IF(C114&lt;&gt;"","","UYGUNDUR"),"")</f>
        <v/>
      </c>
      <c r="AK108" s="234"/>
      <c r="AL108" s="234"/>
      <c r="AM108" s="234"/>
      <c r="AN108" s="234"/>
      <c r="AO108" s="234"/>
      <c r="AP108" s="234"/>
      <c r="AQ108" s="234"/>
    </row>
    <row r="109" spans="2:43" s="19" customFormat="1" ht="15.6" x14ac:dyDescent="0.3">
      <c r="B109" s="15"/>
      <c r="C109" s="80"/>
      <c r="D109" s="80"/>
      <c r="E109" s="80"/>
      <c r="F109" s="80"/>
      <c r="G109" s="80"/>
      <c r="H109" s="100"/>
      <c r="I109" s="100"/>
      <c r="J109" s="80"/>
      <c r="K109" s="80"/>
      <c r="L109" s="80"/>
      <c r="M109" s="80"/>
      <c r="N109" s="80"/>
      <c r="O109" s="81"/>
      <c r="P109" s="80"/>
      <c r="Q109" s="80"/>
      <c r="R109" s="80"/>
      <c r="S109" s="80"/>
      <c r="T109" s="80"/>
      <c r="U109" s="81"/>
      <c r="V109" s="81"/>
      <c r="W109" s="80"/>
      <c r="X109" s="80"/>
      <c r="Y109" s="80"/>
      <c r="Z109" s="80"/>
      <c r="AA109" s="80"/>
      <c r="AB109" s="80"/>
      <c r="AC109" s="82"/>
      <c r="AD109" s="80"/>
      <c r="AE109" s="80"/>
      <c r="AF109" s="80"/>
      <c r="AG109" s="80"/>
      <c r="AH109" s="80"/>
      <c r="AI109" s="80"/>
      <c r="AJ109" s="234" t="str">
        <f>IF(C110&lt;&gt;"",IF(C114&lt;&gt;"","",GenelBilgiler!M6),GenelBilgiler!D7)</f>
        <v>BAYRAN KILIÇ</v>
      </c>
      <c r="AK109" s="234"/>
      <c r="AL109" s="234"/>
      <c r="AM109" s="234"/>
      <c r="AN109" s="234"/>
      <c r="AO109" s="234"/>
      <c r="AP109" s="234"/>
      <c r="AQ109" s="234"/>
    </row>
    <row r="110" spans="2:43" s="19" customFormat="1" ht="15.6" x14ac:dyDescent="0.3">
      <c r="B110" s="77"/>
      <c r="C110" s="235" t="str">
        <f>IF(GenelBilgiler!D12&lt;&gt;"",GenelBilgiler!D12,"")</f>
        <v/>
      </c>
      <c r="D110" s="235"/>
      <c r="E110" s="235"/>
      <c r="F110" s="235"/>
      <c r="G110" s="235"/>
      <c r="H110" s="235"/>
      <c r="I110" s="100"/>
      <c r="J110" s="235" t="str">
        <f>IF(GenelBilgiler!D13&lt;&gt;"",GenelBilgiler!D13,"")</f>
        <v/>
      </c>
      <c r="K110" s="235"/>
      <c r="L110" s="235"/>
      <c r="M110" s="235"/>
      <c r="N110" s="235"/>
      <c r="O110" s="235"/>
      <c r="P110" s="79"/>
      <c r="Q110" s="235" t="str">
        <f>IF(GenelBilgiler!D14&lt;&gt;"",GenelBilgiler!D14,"")</f>
        <v/>
      </c>
      <c r="R110" s="235"/>
      <c r="S110" s="235"/>
      <c r="T110" s="235"/>
      <c r="U110" s="235"/>
      <c r="V110" s="235"/>
      <c r="W110" s="235"/>
      <c r="X110" s="235"/>
      <c r="Y110" s="235"/>
      <c r="Z110" s="79"/>
      <c r="AA110" s="235" t="str">
        <f>IF(GenelBilgiler!D15&lt;&gt;"",GenelBilgiler!D15,"")</f>
        <v/>
      </c>
      <c r="AB110" s="235"/>
      <c r="AC110" s="235"/>
      <c r="AD110" s="235"/>
      <c r="AE110" s="235"/>
      <c r="AF110" s="235"/>
      <c r="AG110" s="235"/>
      <c r="AH110" s="235"/>
      <c r="AI110" s="235"/>
      <c r="AJ110" s="234" t="str">
        <f>IF(C110&lt;&gt;"","","OKUL MÜDÜRÜ")</f>
        <v>OKUL MÜDÜRÜ</v>
      </c>
      <c r="AK110" s="234"/>
      <c r="AL110" s="234"/>
      <c r="AM110" s="234"/>
      <c r="AN110" s="234"/>
      <c r="AO110" s="234"/>
      <c r="AP110" s="234"/>
      <c r="AQ110" s="234"/>
    </row>
    <row r="111" spans="2:43" s="19" customFormat="1" ht="16.5" customHeight="1" x14ac:dyDescent="0.3">
      <c r="B111" s="94"/>
      <c r="C111" s="233" t="str">
        <f>IF(C110&lt;&gt;"","Matematik Öğretmeni","")</f>
        <v/>
      </c>
      <c r="D111" s="233"/>
      <c r="E111" s="233"/>
      <c r="F111" s="233"/>
      <c r="G111" s="233"/>
      <c r="H111" s="233"/>
      <c r="I111" s="83"/>
      <c r="J111" s="233" t="str">
        <f>IF(J110&lt;&gt;"","Matematik Öğretmeni","")</f>
        <v/>
      </c>
      <c r="K111" s="233"/>
      <c r="L111" s="233"/>
      <c r="M111" s="233"/>
      <c r="N111" s="233"/>
      <c r="O111" s="233"/>
      <c r="P111" s="83"/>
      <c r="Q111" s="233" t="str">
        <f>IF(Q110&lt;&gt;"","Matematik Öğretmeni","")</f>
        <v/>
      </c>
      <c r="R111" s="233"/>
      <c r="S111" s="233"/>
      <c r="T111" s="233"/>
      <c r="U111" s="233"/>
      <c r="V111" s="233"/>
      <c r="W111" s="233"/>
      <c r="X111" s="233"/>
      <c r="Y111" s="233"/>
      <c r="Z111" s="83"/>
      <c r="AA111" s="233" t="str">
        <f>IF(AA110&lt;&gt;"","Matematik Öğretmeni","")</f>
        <v/>
      </c>
      <c r="AB111" s="233"/>
      <c r="AC111" s="233"/>
      <c r="AD111" s="233"/>
      <c r="AE111" s="233"/>
      <c r="AF111" s="233"/>
      <c r="AG111" s="233"/>
      <c r="AH111" s="233"/>
      <c r="AI111" s="233"/>
      <c r="AJ111" s="234" t="str">
        <f>IF(C110&lt;&gt;"",IF(C114&lt;&gt;"","",GenelBilgiler!D7),"")</f>
        <v/>
      </c>
      <c r="AK111" s="234"/>
      <c r="AL111" s="234"/>
      <c r="AM111" s="234"/>
      <c r="AN111" s="234"/>
      <c r="AO111" s="234"/>
      <c r="AP111" s="234"/>
      <c r="AQ111" s="234"/>
    </row>
    <row r="112" spans="2:43" s="19" customFormat="1" ht="15.6" x14ac:dyDescent="0.3">
      <c r="B112" s="16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234" t="str">
        <f>IF(C110&lt;&gt;"",IF(C114&lt;&gt;"",IF(C118&lt;&gt;"","","UYGUNDUR"),"OKUL MÜDÜRÜ"),"")</f>
        <v/>
      </c>
      <c r="AK112" s="234"/>
      <c r="AL112" s="234"/>
      <c r="AM112" s="234"/>
      <c r="AN112" s="234"/>
      <c r="AO112" s="234"/>
      <c r="AP112" s="234"/>
      <c r="AQ112" s="234"/>
    </row>
    <row r="113" spans="2:43" s="19" customFormat="1" ht="15.6" x14ac:dyDescent="0.3">
      <c r="B113" s="15"/>
      <c r="C113" s="80"/>
      <c r="D113" s="80"/>
      <c r="E113" s="80"/>
      <c r="F113" s="80"/>
      <c r="G113" s="80"/>
      <c r="H113" s="100"/>
      <c r="I113" s="100"/>
      <c r="J113" s="80"/>
      <c r="K113" s="80"/>
      <c r="L113" s="80"/>
      <c r="M113" s="80"/>
      <c r="N113" s="80"/>
      <c r="O113" s="81"/>
      <c r="P113" s="80"/>
      <c r="Q113" s="80"/>
      <c r="R113" s="80"/>
      <c r="S113" s="80"/>
      <c r="T113" s="80"/>
      <c r="U113" s="81"/>
      <c r="V113" s="81"/>
      <c r="W113" s="80"/>
      <c r="X113" s="80"/>
      <c r="Y113" s="80"/>
      <c r="Z113" s="80"/>
      <c r="AA113" s="80"/>
      <c r="AB113" s="80"/>
      <c r="AC113" s="82"/>
      <c r="AD113" s="80"/>
      <c r="AE113" s="80"/>
      <c r="AF113" s="80"/>
      <c r="AG113" s="80"/>
      <c r="AH113" s="80"/>
      <c r="AI113" s="80"/>
      <c r="AJ113" s="234" t="str">
        <f>IF(C110&lt;&gt;"",IF(C114&lt;&gt;"",IF(C118&lt;&gt;"","",GenelBilgiler!M6),""),"")</f>
        <v/>
      </c>
      <c r="AK113" s="234"/>
      <c r="AL113" s="234"/>
      <c r="AM113" s="234"/>
      <c r="AN113" s="234"/>
      <c r="AO113" s="234"/>
      <c r="AP113" s="234"/>
      <c r="AQ113" s="234"/>
    </row>
    <row r="114" spans="2:43" s="19" customFormat="1" ht="15.6" x14ac:dyDescent="0.3">
      <c r="B114" s="77"/>
      <c r="C114" s="235" t="str">
        <f>IF(GenelBilgiler!D16&lt;&gt;"",GenelBilgiler!D16,"")</f>
        <v/>
      </c>
      <c r="D114" s="235"/>
      <c r="E114" s="235"/>
      <c r="F114" s="235"/>
      <c r="G114" s="235"/>
      <c r="H114" s="235"/>
      <c r="I114" s="100"/>
      <c r="J114" s="235" t="str">
        <f>IF(GenelBilgiler!D17&lt;&gt;"",GenelBilgiler!D17,"")</f>
        <v/>
      </c>
      <c r="K114" s="235"/>
      <c r="L114" s="235"/>
      <c r="M114" s="235"/>
      <c r="N114" s="235"/>
      <c r="O114" s="235"/>
      <c r="P114" s="79"/>
      <c r="Q114" s="235" t="str">
        <f>IF(GenelBilgiler!D18&lt;&gt;"",GenelBilgiler!D18,"")</f>
        <v/>
      </c>
      <c r="R114" s="235"/>
      <c r="S114" s="235"/>
      <c r="T114" s="235"/>
      <c r="U114" s="235"/>
      <c r="V114" s="235"/>
      <c r="W114" s="235"/>
      <c r="X114" s="235"/>
      <c r="Y114" s="235"/>
      <c r="Z114" s="79"/>
      <c r="AA114" s="235" t="str">
        <f>IF(GenelBilgiler!D19&lt;&gt;"",GenelBilgiler!D19,"")</f>
        <v/>
      </c>
      <c r="AB114" s="235"/>
      <c r="AC114" s="235"/>
      <c r="AD114" s="235"/>
      <c r="AE114" s="235"/>
      <c r="AF114" s="235"/>
      <c r="AG114" s="235"/>
      <c r="AH114" s="235"/>
      <c r="AI114" s="235"/>
      <c r="AJ114" s="234"/>
      <c r="AK114" s="234"/>
      <c r="AL114" s="234"/>
      <c r="AM114" s="234"/>
      <c r="AN114" s="234"/>
      <c r="AO114" s="234"/>
      <c r="AP114" s="234"/>
      <c r="AQ114" s="234"/>
    </row>
    <row r="115" spans="2:43" s="19" customFormat="1" ht="16.5" customHeight="1" x14ac:dyDescent="0.3">
      <c r="B115" s="94"/>
      <c r="C115" s="233" t="str">
        <f>IF(C114&lt;&gt;"","Matematik Öğretmeni","")</f>
        <v/>
      </c>
      <c r="D115" s="233"/>
      <c r="E115" s="233"/>
      <c r="F115" s="233"/>
      <c r="G115" s="233"/>
      <c r="H115" s="233"/>
      <c r="I115" s="83"/>
      <c r="J115" s="233" t="str">
        <f>IF(J114&lt;&gt;"","Matematik Öğretmeni","")</f>
        <v/>
      </c>
      <c r="K115" s="233"/>
      <c r="L115" s="233"/>
      <c r="M115" s="233"/>
      <c r="N115" s="233"/>
      <c r="O115" s="233"/>
      <c r="P115" s="83"/>
      <c r="Q115" s="233" t="str">
        <f>IF(Q114&lt;&gt;"","Matematik Öğretmeni","")</f>
        <v/>
      </c>
      <c r="R115" s="233"/>
      <c r="S115" s="233"/>
      <c r="T115" s="233"/>
      <c r="U115" s="233"/>
      <c r="V115" s="233"/>
      <c r="W115" s="233"/>
      <c r="X115" s="233"/>
      <c r="Y115" s="233"/>
      <c r="Z115" s="83"/>
      <c r="AA115" s="233" t="str">
        <f>IF(AA114&lt;&gt;"","Matematik Öğretmeni","")</f>
        <v/>
      </c>
      <c r="AB115" s="233"/>
      <c r="AC115" s="233"/>
      <c r="AD115" s="233"/>
      <c r="AE115" s="233"/>
      <c r="AF115" s="233"/>
      <c r="AG115" s="233"/>
      <c r="AH115" s="233"/>
      <c r="AI115" s="233"/>
      <c r="AJ115" s="234" t="str">
        <f>IF(C110&lt;&gt;"",IF(C114&lt;&gt;"",IF(C118&lt;&gt;"","",GenelBilgiler!D7),""),"")</f>
        <v/>
      </c>
      <c r="AK115" s="234"/>
      <c r="AL115" s="234"/>
      <c r="AM115" s="234"/>
      <c r="AN115" s="234"/>
      <c r="AO115" s="234"/>
      <c r="AP115" s="234"/>
      <c r="AQ115" s="234"/>
    </row>
    <row r="116" spans="2:43" s="19" customFormat="1" ht="15.6" x14ac:dyDescent="0.3">
      <c r="B116" s="1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234" t="str">
        <f>IF(C110&lt;&gt;"",IF(C118&lt;&gt;"","UYGUNDUR",IF(C114&lt;&gt;"","OKUL MÜDÜRÜ","")),"")</f>
        <v/>
      </c>
      <c r="AK116" s="234"/>
      <c r="AL116" s="234"/>
      <c r="AM116" s="234"/>
      <c r="AN116" s="234"/>
      <c r="AO116" s="234"/>
      <c r="AP116" s="234"/>
      <c r="AQ116" s="234"/>
    </row>
    <row r="117" spans="2:43" s="19" customFormat="1" ht="15.6" x14ac:dyDescent="0.3">
      <c r="B117" s="15"/>
      <c r="C117" s="80"/>
      <c r="D117" s="80"/>
      <c r="E117" s="80"/>
      <c r="F117" s="80"/>
      <c r="G117" s="80"/>
      <c r="H117" s="100"/>
      <c r="I117" s="100"/>
      <c r="J117" s="80"/>
      <c r="K117" s="80"/>
      <c r="L117" s="80"/>
      <c r="M117" s="80"/>
      <c r="N117" s="80"/>
      <c r="O117" s="81"/>
      <c r="P117" s="80"/>
      <c r="Q117" s="80"/>
      <c r="R117" s="80"/>
      <c r="S117" s="80"/>
      <c r="T117" s="80"/>
      <c r="U117" s="81"/>
      <c r="V117" s="81"/>
      <c r="W117" s="80"/>
      <c r="X117" s="80"/>
      <c r="Y117" s="80"/>
      <c r="Z117" s="80"/>
      <c r="AA117" s="80"/>
      <c r="AB117" s="80"/>
      <c r="AC117" s="82"/>
      <c r="AD117" s="80"/>
      <c r="AE117" s="80"/>
      <c r="AF117" s="80"/>
      <c r="AG117" s="80"/>
      <c r="AH117" s="80"/>
      <c r="AI117" s="80"/>
      <c r="AJ117" s="234" t="str">
        <f>IF(C110&lt;&gt;"",IF(C118&lt;&gt;"",GenelBilgiler!M6,IF(C114&lt;&gt;"","","")),"")</f>
        <v/>
      </c>
      <c r="AK117" s="234"/>
      <c r="AL117" s="234"/>
      <c r="AM117" s="234"/>
      <c r="AN117" s="234"/>
      <c r="AO117" s="234"/>
      <c r="AP117" s="234"/>
      <c r="AQ117" s="234"/>
    </row>
    <row r="118" spans="2:43" s="19" customFormat="1" ht="15.6" x14ac:dyDescent="0.3">
      <c r="B118" s="77"/>
      <c r="C118" s="235" t="str">
        <f>IF(GenelBilgiler!D20&lt;&gt;"",GenelBilgiler!D20,"")</f>
        <v/>
      </c>
      <c r="D118" s="235"/>
      <c r="E118" s="235"/>
      <c r="F118" s="235"/>
      <c r="G118" s="235"/>
      <c r="H118" s="235"/>
      <c r="I118" s="100"/>
      <c r="J118" s="235" t="str">
        <f>IF(GenelBilgiler!D21&lt;&gt;"",GenelBilgiler!D21,"")</f>
        <v/>
      </c>
      <c r="K118" s="235"/>
      <c r="L118" s="235"/>
      <c r="M118" s="235"/>
      <c r="N118" s="235"/>
      <c r="O118" s="235"/>
      <c r="P118" s="79"/>
      <c r="Q118" s="235" t="str">
        <f>IF(GenelBilgiler!D24&lt;&gt;"",GenelBilgiler!D24,"")</f>
        <v/>
      </c>
      <c r="R118" s="235"/>
      <c r="S118" s="235"/>
      <c r="T118" s="235"/>
      <c r="U118" s="235"/>
      <c r="V118" s="235"/>
      <c r="W118" s="235"/>
      <c r="X118" s="235"/>
      <c r="Y118" s="235"/>
      <c r="Z118" s="79"/>
      <c r="AA118" s="235" t="str">
        <f>IF(GenelBilgiler!D25&lt;&gt;"",GenelBilgiler!D25,"")</f>
        <v/>
      </c>
      <c r="AB118" s="235"/>
      <c r="AC118" s="235"/>
      <c r="AD118" s="235"/>
      <c r="AE118" s="235"/>
      <c r="AF118" s="235"/>
      <c r="AG118" s="235"/>
      <c r="AH118" s="235"/>
      <c r="AI118" s="235"/>
      <c r="AJ118" s="234"/>
      <c r="AK118" s="234"/>
      <c r="AL118" s="234"/>
      <c r="AM118" s="234"/>
      <c r="AN118" s="234"/>
      <c r="AO118" s="234"/>
      <c r="AP118" s="234"/>
      <c r="AQ118" s="234"/>
    </row>
    <row r="119" spans="2:43" s="19" customFormat="1" ht="16.5" customHeight="1" x14ac:dyDescent="0.3">
      <c r="B119" s="94"/>
      <c r="C119" s="233" t="str">
        <f>IF(C118&lt;&gt;"","Matematik Öğretmeni","")</f>
        <v/>
      </c>
      <c r="D119" s="233"/>
      <c r="E119" s="233"/>
      <c r="F119" s="233"/>
      <c r="G119" s="233"/>
      <c r="H119" s="233"/>
      <c r="I119" s="83"/>
      <c r="J119" s="233" t="str">
        <f>IF(J118&lt;&gt;"","Matematik Öğretmeni","")</f>
        <v/>
      </c>
      <c r="K119" s="233"/>
      <c r="L119" s="233"/>
      <c r="M119" s="233"/>
      <c r="N119" s="233"/>
      <c r="O119" s="233"/>
      <c r="P119" s="83"/>
      <c r="Q119" s="233" t="str">
        <f>IF(Q118&lt;&gt;"","Matematik Öğretmeni","")</f>
        <v/>
      </c>
      <c r="R119" s="233"/>
      <c r="S119" s="233"/>
      <c r="T119" s="233"/>
      <c r="U119" s="233"/>
      <c r="V119" s="233"/>
      <c r="W119" s="233"/>
      <c r="X119" s="233"/>
      <c r="Y119" s="233"/>
      <c r="Z119" s="83"/>
      <c r="AA119" s="233" t="str">
        <f>IF(AA118&lt;&gt;"","Matematik Öğretmeni","")</f>
        <v/>
      </c>
      <c r="AB119" s="233"/>
      <c r="AC119" s="233"/>
      <c r="AD119" s="233"/>
      <c r="AE119" s="233"/>
      <c r="AF119" s="233"/>
      <c r="AG119" s="233"/>
      <c r="AH119" s="233"/>
      <c r="AI119" s="233"/>
      <c r="AJ119" s="234" t="str">
        <f>IF(C110&lt;&gt;"",IF(C114&lt;&gt;"",IF(C118&lt;&gt;"",GenelBilgiler!D7,""),""),"")</f>
        <v/>
      </c>
      <c r="AK119" s="234"/>
      <c r="AL119" s="234"/>
      <c r="AM119" s="234"/>
      <c r="AN119" s="234"/>
      <c r="AO119" s="234"/>
      <c r="AP119" s="234"/>
      <c r="AQ119" s="234"/>
    </row>
    <row r="120" spans="2:43" s="19" customFormat="1" ht="15.6" x14ac:dyDescent="0.3">
      <c r="B120" s="3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234" t="str">
        <f>IF(C110&lt;&gt;"",IF(C114&lt;&gt;"",IF(C118&lt;&gt;"","OKUL MÜDÜRÜ",""),""),"")</f>
        <v/>
      </c>
      <c r="AK120" s="234"/>
      <c r="AL120" s="234"/>
      <c r="AM120" s="234"/>
      <c r="AN120" s="234"/>
      <c r="AO120" s="234"/>
      <c r="AP120" s="234"/>
      <c r="AQ120" s="234"/>
    </row>
    <row r="121" spans="2:43" s="19" customFormat="1" ht="15.6" x14ac:dyDescent="0.3">
      <c r="B121" s="30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4"/>
      <c r="AK121" s="84"/>
      <c r="AL121" s="84"/>
      <c r="AM121" s="84"/>
      <c r="AN121" s="84"/>
      <c r="AO121" s="84"/>
      <c r="AP121" s="84"/>
      <c r="AQ121" s="84"/>
    </row>
    <row r="122" spans="2:43" s="19" customFormat="1" x14ac:dyDescent="0.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56"/>
      <c r="AK122" s="56"/>
      <c r="AL122" s="56"/>
      <c r="AM122" s="56"/>
      <c r="AN122" s="56"/>
      <c r="AO122" s="56"/>
      <c r="AP122" s="56"/>
      <c r="AQ122" s="56"/>
    </row>
  </sheetData>
  <mergeCells count="375">
    <mergeCell ref="C2:F4"/>
    <mergeCell ref="G2:AL4"/>
    <mergeCell ref="AM2:AN4"/>
    <mergeCell ref="B5:F6"/>
    <mergeCell ref="G5:G7"/>
    <mergeCell ref="H5:P7"/>
    <mergeCell ref="Q5:W7"/>
    <mergeCell ref="X5:AD7"/>
    <mergeCell ref="AE5:AK7"/>
    <mergeCell ref="AL5:AL7"/>
    <mergeCell ref="AM5:AQ7"/>
    <mergeCell ref="B7:C7"/>
    <mergeCell ref="D7:E7"/>
    <mergeCell ref="B9:B16"/>
    <mergeCell ref="C9:C16"/>
    <mergeCell ref="D9:D10"/>
    <mergeCell ref="E9:E10"/>
    <mergeCell ref="F9:F10"/>
    <mergeCell ref="G9:G16"/>
    <mergeCell ref="H9:P10"/>
    <mergeCell ref="Q9:W11"/>
    <mergeCell ref="X9:AD16"/>
    <mergeCell ref="AE9:AK14"/>
    <mergeCell ref="AL9:AL10"/>
    <mergeCell ref="AM9:AQ11"/>
    <mergeCell ref="D11:D12"/>
    <mergeCell ref="E11:E12"/>
    <mergeCell ref="H11:P11"/>
    <mergeCell ref="AL11:AL12"/>
    <mergeCell ref="H12:P12"/>
    <mergeCell ref="H15:P16"/>
    <mergeCell ref="AE15:AK16"/>
    <mergeCell ref="AL15:AL16"/>
    <mergeCell ref="AM15:AQ16"/>
    <mergeCell ref="B18:B25"/>
    <mergeCell ref="C18:C25"/>
    <mergeCell ref="D18:D19"/>
    <mergeCell ref="E18:E19"/>
    <mergeCell ref="F18:F19"/>
    <mergeCell ref="G18:G23"/>
    <mergeCell ref="Q12:W16"/>
    <mergeCell ref="AM12:AQ12"/>
    <mergeCell ref="D13:D14"/>
    <mergeCell ref="E13:E14"/>
    <mergeCell ref="F13:F14"/>
    <mergeCell ref="H13:P14"/>
    <mergeCell ref="AL13:AL14"/>
    <mergeCell ref="D15:D16"/>
    <mergeCell ref="E15:E16"/>
    <mergeCell ref="F15:F16"/>
    <mergeCell ref="H18:P19"/>
    <mergeCell ref="Q18:W19"/>
    <mergeCell ref="X18:AD25"/>
    <mergeCell ref="AE18:AK21"/>
    <mergeCell ref="AL18:AL19"/>
    <mergeCell ref="AM18:AQ19"/>
    <mergeCell ref="AM20:AQ21"/>
    <mergeCell ref="AL22:AL23"/>
    <mergeCell ref="AM22:AQ23"/>
    <mergeCell ref="H23:P23"/>
    <mergeCell ref="D20:D21"/>
    <mergeCell ref="E20:E21"/>
    <mergeCell ref="F20:F21"/>
    <mergeCell ref="H20:P21"/>
    <mergeCell ref="Q20:W23"/>
    <mergeCell ref="AL20:AL21"/>
    <mergeCell ref="D22:D23"/>
    <mergeCell ref="E22:E23"/>
    <mergeCell ref="H22:P22"/>
    <mergeCell ref="AE22:AK23"/>
    <mergeCell ref="AE24:AK25"/>
    <mergeCell ref="AL24:AL25"/>
    <mergeCell ref="AM24:AQ25"/>
    <mergeCell ref="B27:B34"/>
    <mergeCell ref="C27:C34"/>
    <mergeCell ref="D27:D28"/>
    <mergeCell ref="E27:E28"/>
    <mergeCell ref="G27:G30"/>
    <mergeCell ref="D24:D25"/>
    <mergeCell ref="E24:E25"/>
    <mergeCell ref="F24:F25"/>
    <mergeCell ref="G24:G25"/>
    <mergeCell ref="H24:P25"/>
    <mergeCell ref="Q24:W25"/>
    <mergeCell ref="AM29:AQ30"/>
    <mergeCell ref="D31:AL32"/>
    <mergeCell ref="AM31:AQ32"/>
    <mergeCell ref="D33:D34"/>
    <mergeCell ref="E33:E34"/>
    <mergeCell ref="F33:F34"/>
    <mergeCell ref="G33:G34"/>
    <mergeCell ref="H33:P34"/>
    <mergeCell ref="Q33:W34"/>
    <mergeCell ref="X33:AD34"/>
    <mergeCell ref="Q27:W30"/>
    <mergeCell ref="X27:AD30"/>
    <mergeCell ref="AE27:AK30"/>
    <mergeCell ref="AL27:AL28"/>
    <mergeCell ref="AM27:AQ28"/>
    <mergeCell ref="D29:D30"/>
    <mergeCell ref="E29:E30"/>
    <mergeCell ref="F29:F30"/>
    <mergeCell ref="H29:P30"/>
    <mergeCell ref="AL29:AL30"/>
    <mergeCell ref="H27:P27"/>
    <mergeCell ref="H28:P28"/>
    <mergeCell ref="AE33:AK34"/>
    <mergeCell ref="AL33:AL34"/>
    <mergeCell ref="AM33:AQ34"/>
    <mergeCell ref="B36:B45"/>
    <mergeCell ref="C36:C45"/>
    <mergeCell ref="D36:D37"/>
    <mergeCell ref="E36:E37"/>
    <mergeCell ref="F36:F37"/>
    <mergeCell ref="G36:G45"/>
    <mergeCell ref="H36:P37"/>
    <mergeCell ref="AM38:AQ39"/>
    <mergeCell ref="D40:D41"/>
    <mergeCell ref="E40:E41"/>
    <mergeCell ref="F40:F41"/>
    <mergeCell ref="H40:P41"/>
    <mergeCell ref="AE40:AK41"/>
    <mergeCell ref="AL40:AL41"/>
    <mergeCell ref="AM40:AQ41"/>
    <mergeCell ref="Q36:W41"/>
    <mergeCell ref="X36:AD45"/>
    <mergeCell ref="AE36:AK39"/>
    <mergeCell ref="AL36:AL37"/>
    <mergeCell ref="AM36:AQ37"/>
    <mergeCell ref="D38:D39"/>
    <mergeCell ref="E38:E39"/>
    <mergeCell ref="F38:F39"/>
    <mergeCell ref="H38:P39"/>
    <mergeCell ref="AL38:AL39"/>
    <mergeCell ref="AL42:AL43"/>
    <mergeCell ref="AM42:AQ43"/>
    <mergeCell ref="D44:D45"/>
    <mergeCell ref="E44:E45"/>
    <mergeCell ref="F44:F45"/>
    <mergeCell ref="H44:P45"/>
    <mergeCell ref="AE44:AK45"/>
    <mergeCell ref="AL44:AL45"/>
    <mergeCell ref="AM44:AQ45"/>
    <mergeCell ref="D42:D43"/>
    <mergeCell ref="E42:E43"/>
    <mergeCell ref="F42:F43"/>
    <mergeCell ref="H42:P43"/>
    <mergeCell ref="Q42:W45"/>
    <mergeCell ref="AE42:AK43"/>
    <mergeCell ref="B47:B52"/>
    <mergeCell ref="C47:C52"/>
    <mergeCell ref="D47:D48"/>
    <mergeCell ref="E47:E48"/>
    <mergeCell ref="F47:F48"/>
    <mergeCell ref="G47:G52"/>
    <mergeCell ref="D49:D50"/>
    <mergeCell ref="E49:E50"/>
    <mergeCell ref="F49:F50"/>
    <mergeCell ref="D51:D52"/>
    <mergeCell ref="E51:E52"/>
    <mergeCell ref="F51:F52"/>
    <mergeCell ref="H51:P52"/>
    <mergeCell ref="AE51:AK52"/>
    <mergeCell ref="AL51:AL52"/>
    <mergeCell ref="AM51:AQ52"/>
    <mergeCell ref="H47:P48"/>
    <mergeCell ref="Q47:W52"/>
    <mergeCell ref="X47:AD52"/>
    <mergeCell ref="AE47:AK50"/>
    <mergeCell ref="AL47:AL48"/>
    <mergeCell ref="AM47:AQ48"/>
    <mergeCell ref="H49:P50"/>
    <mergeCell ref="AL49:AL50"/>
    <mergeCell ref="AM49:AQ50"/>
    <mergeCell ref="B53:AQ53"/>
    <mergeCell ref="B55:B60"/>
    <mergeCell ref="C55:C60"/>
    <mergeCell ref="D55:D56"/>
    <mergeCell ref="E55:E56"/>
    <mergeCell ref="G55:G60"/>
    <mergeCell ref="H55:P55"/>
    <mergeCell ref="Q55:W57"/>
    <mergeCell ref="X55:AD60"/>
    <mergeCell ref="AL55:AL56"/>
    <mergeCell ref="AM55:AQ56"/>
    <mergeCell ref="H56:P56"/>
    <mergeCell ref="D57:D58"/>
    <mergeCell ref="E57:E58"/>
    <mergeCell ref="H57:P57"/>
    <mergeCell ref="AL57:AL58"/>
    <mergeCell ref="AM57:AQ58"/>
    <mergeCell ref="H58:P58"/>
    <mergeCell ref="Q58:W60"/>
    <mergeCell ref="AM59:AQ60"/>
    <mergeCell ref="D59:D60"/>
    <mergeCell ref="E59:E60"/>
    <mergeCell ref="F59:F60"/>
    <mergeCell ref="H59:P60"/>
    <mergeCell ref="B62:B71"/>
    <mergeCell ref="C62:C71"/>
    <mergeCell ref="D62:D63"/>
    <mergeCell ref="E62:E63"/>
    <mergeCell ref="F62:F63"/>
    <mergeCell ref="G62:G70"/>
    <mergeCell ref="H62:P63"/>
    <mergeCell ref="Q62:W64"/>
    <mergeCell ref="X62:AD71"/>
    <mergeCell ref="D66:D67"/>
    <mergeCell ref="E66:E67"/>
    <mergeCell ref="H66:P66"/>
    <mergeCell ref="AL59:AL60"/>
    <mergeCell ref="AM66:AQ69"/>
    <mergeCell ref="H67:P67"/>
    <mergeCell ref="D68:D69"/>
    <mergeCell ref="E68:E69"/>
    <mergeCell ref="F68:F69"/>
    <mergeCell ref="H68:P69"/>
    <mergeCell ref="AE62:AK67"/>
    <mergeCell ref="AL62:AL63"/>
    <mergeCell ref="AM62:AQ63"/>
    <mergeCell ref="D64:D65"/>
    <mergeCell ref="E64:E65"/>
    <mergeCell ref="H64:P64"/>
    <mergeCell ref="AL64:AL65"/>
    <mergeCell ref="AM64:AQ65"/>
    <mergeCell ref="H65:P65"/>
    <mergeCell ref="Q65:W70"/>
    <mergeCell ref="AE68:AK69"/>
    <mergeCell ref="AL68:AL69"/>
    <mergeCell ref="D70:D71"/>
    <mergeCell ref="E70:E71"/>
    <mergeCell ref="H70:P70"/>
    <mergeCell ref="AE70:AK71"/>
    <mergeCell ref="AL70:AL71"/>
    <mergeCell ref="AL66:AL67"/>
    <mergeCell ref="Q74:W75"/>
    <mergeCell ref="X74:AD75"/>
    <mergeCell ref="AE74:AK75"/>
    <mergeCell ref="AL74:AL75"/>
    <mergeCell ref="AM74:AQ75"/>
    <mergeCell ref="D76:AL77"/>
    <mergeCell ref="AM76:AQ77"/>
    <mergeCell ref="AM70:AQ71"/>
    <mergeCell ref="H71:P71"/>
    <mergeCell ref="Q71:W71"/>
    <mergeCell ref="D74:D75"/>
    <mergeCell ref="E74:E75"/>
    <mergeCell ref="F74:F75"/>
    <mergeCell ref="G74:G75"/>
    <mergeCell ref="H74:P75"/>
    <mergeCell ref="AM78:AQ81"/>
    <mergeCell ref="D80:D81"/>
    <mergeCell ref="E80:E81"/>
    <mergeCell ref="H80:P80"/>
    <mergeCell ref="AL80:AL81"/>
    <mergeCell ref="H81:P81"/>
    <mergeCell ref="Q81:W81"/>
    <mergeCell ref="D78:D79"/>
    <mergeCell ref="E78:E79"/>
    <mergeCell ref="F78:F79"/>
    <mergeCell ref="G78:G81"/>
    <mergeCell ref="H78:P79"/>
    <mergeCell ref="Q78:W80"/>
    <mergeCell ref="AE81:AK81"/>
    <mergeCell ref="X78:AD81"/>
    <mergeCell ref="AE78:AK80"/>
    <mergeCell ref="C83:C90"/>
    <mergeCell ref="D83:D84"/>
    <mergeCell ref="E83:E84"/>
    <mergeCell ref="F83:F84"/>
    <mergeCell ref="G83:G90"/>
    <mergeCell ref="H83:P84"/>
    <mergeCell ref="Q83:W90"/>
    <mergeCell ref="X83:AD90"/>
    <mergeCell ref="AL78:AL79"/>
    <mergeCell ref="B74:B81"/>
    <mergeCell ref="C74:C81"/>
    <mergeCell ref="E87:E88"/>
    <mergeCell ref="H87:P87"/>
    <mergeCell ref="AL87:AL88"/>
    <mergeCell ref="AM87:AQ90"/>
    <mergeCell ref="H88:P88"/>
    <mergeCell ref="D89:D90"/>
    <mergeCell ref="E89:E90"/>
    <mergeCell ref="F89:F90"/>
    <mergeCell ref="H89:P90"/>
    <mergeCell ref="AE89:AK90"/>
    <mergeCell ref="AE83:AK88"/>
    <mergeCell ref="AL83:AL84"/>
    <mergeCell ref="AM83:AQ84"/>
    <mergeCell ref="D85:D86"/>
    <mergeCell ref="E85:E86"/>
    <mergeCell ref="F85:F86"/>
    <mergeCell ref="H85:P86"/>
    <mergeCell ref="AL85:AL86"/>
    <mergeCell ref="AM85:AQ86"/>
    <mergeCell ref="D87:D88"/>
    <mergeCell ref="AL89:AL90"/>
    <mergeCell ref="B83:B90"/>
    <mergeCell ref="AE93:AK96"/>
    <mergeCell ref="AL93:AL94"/>
    <mergeCell ref="AM93:AQ94"/>
    <mergeCell ref="D95:D96"/>
    <mergeCell ref="E95:E96"/>
    <mergeCell ref="F95:F96"/>
    <mergeCell ref="H95:P96"/>
    <mergeCell ref="AL95:AL96"/>
    <mergeCell ref="AM95:AQ96"/>
    <mergeCell ref="D93:D94"/>
    <mergeCell ref="E93:E94"/>
    <mergeCell ref="F93:F94"/>
    <mergeCell ref="G93:G98"/>
    <mergeCell ref="H93:P94"/>
    <mergeCell ref="Q93:W98"/>
    <mergeCell ref="X93:AD98"/>
    <mergeCell ref="AJ110:AQ110"/>
    <mergeCell ref="C107:H107"/>
    <mergeCell ref="J107:O107"/>
    <mergeCell ref="Q107:Y107"/>
    <mergeCell ref="AA107:AI107"/>
    <mergeCell ref="AJ107:AQ107"/>
    <mergeCell ref="AJ108:AQ108"/>
    <mergeCell ref="AM97:AQ98"/>
    <mergeCell ref="B100:AQ102"/>
    <mergeCell ref="B103:AQ103"/>
    <mergeCell ref="C106:H106"/>
    <mergeCell ref="J106:O106"/>
    <mergeCell ref="Q106:Y106"/>
    <mergeCell ref="AA106:AI106"/>
    <mergeCell ref="AJ106:AQ106"/>
    <mergeCell ref="D97:D98"/>
    <mergeCell ref="E97:E98"/>
    <mergeCell ref="F97:F98"/>
    <mergeCell ref="H97:P98"/>
    <mergeCell ref="AE97:AK98"/>
    <mergeCell ref="AL97:AL98"/>
    <mergeCell ref="B93:B98"/>
    <mergeCell ref="C93:C98"/>
    <mergeCell ref="AJ120:AQ120"/>
    <mergeCell ref="AJ117:AQ117"/>
    <mergeCell ref="C118:H118"/>
    <mergeCell ref="J118:O118"/>
    <mergeCell ref="Q118:Y118"/>
    <mergeCell ref="AA118:AI118"/>
    <mergeCell ref="AJ118:AQ118"/>
    <mergeCell ref="C115:H115"/>
    <mergeCell ref="J115:O115"/>
    <mergeCell ref="Q115:Y115"/>
    <mergeCell ref="AA115:AI115"/>
    <mergeCell ref="AJ115:AQ115"/>
    <mergeCell ref="AJ116:AQ116"/>
    <mergeCell ref="AE55:AK56"/>
    <mergeCell ref="AE57:AK60"/>
    <mergeCell ref="C119:H119"/>
    <mergeCell ref="J119:O119"/>
    <mergeCell ref="Q119:Y119"/>
    <mergeCell ref="AA119:AI119"/>
    <mergeCell ref="AJ119:AQ119"/>
    <mergeCell ref="AJ113:AQ113"/>
    <mergeCell ref="C114:H114"/>
    <mergeCell ref="J114:O114"/>
    <mergeCell ref="Q114:Y114"/>
    <mergeCell ref="AA114:AI114"/>
    <mergeCell ref="AJ114:AQ114"/>
    <mergeCell ref="C111:H111"/>
    <mergeCell ref="J111:O111"/>
    <mergeCell ref="Q111:Y111"/>
    <mergeCell ref="AA111:AI111"/>
    <mergeCell ref="AJ111:AQ111"/>
    <mergeCell ref="AJ112:AQ112"/>
    <mergeCell ref="AJ109:AQ109"/>
    <mergeCell ref="C110:H110"/>
    <mergeCell ref="J110:O110"/>
    <mergeCell ref="Q110:Y110"/>
    <mergeCell ref="AA110:AI110"/>
  </mergeCells>
  <pageMargins left="0.39370078740157483" right="0.39370078740157483" top="0.39370078740157483" bottom="0.39370078740157483" header="0" footer="0"/>
  <pageSetup paperSize="9" scale="86" orientation="landscape" horizontalDpi="300" verticalDpi="0" r:id="rId1"/>
  <rowBreaks count="4" manualBreakCount="4">
    <brk id="26" max="16383" man="1"/>
    <brk id="53" max="42" man="1"/>
    <brk id="72" max="16383" man="1"/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17</vt:i4>
      </vt:variant>
      <vt:variant>
        <vt:lpstr>Adlandırılmış Aralıklar</vt:lpstr>
      </vt:variant>
      <vt:variant>
        <vt:i4>5</vt:i4>
      </vt:variant>
    </vt:vector>
  </HeadingPairs>
  <TitlesOfParts>
    <vt:vector size="22" baseType="lpstr">
      <vt:lpstr>GenelBilgiler</vt:lpstr>
      <vt:lpstr>9-Mat</vt:lpstr>
      <vt:lpstr>9-Mat (Fen)</vt:lpstr>
      <vt:lpstr>10-Mat</vt:lpstr>
      <vt:lpstr>10-Mat (Fen)</vt:lpstr>
      <vt:lpstr>11-Mat</vt:lpstr>
      <vt:lpstr>11-Mat (Fen)</vt:lpstr>
      <vt:lpstr>12-Mat</vt:lpstr>
      <vt:lpstr>12-Mat (Fen)</vt:lpstr>
      <vt:lpstr>11-Temel Mat</vt:lpstr>
      <vt:lpstr>12-Temel Mat</vt:lpstr>
      <vt:lpstr>9 BEP</vt:lpstr>
      <vt:lpstr>10 BEP</vt:lpstr>
      <vt:lpstr>9-Örnek</vt:lpstr>
      <vt:lpstr>10-Örnek</vt:lpstr>
      <vt:lpstr>11-Örnek</vt:lpstr>
      <vt:lpstr>12-Örnek</vt:lpstr>
      <vt:lpstr>'10 BEP'!Yazdırma_Alanı</vt:lpstr>
      <vt:lpstr>'9 BEP'!Yazdırma_Alanı</vt:lpstr>
      <vt:lpstr>'9-Mat'!Yazdırma_Alanı</vt:lpstr>
      <vt:lpstr>'9-Mat (Fen)'!Yazdırma_Alanı</vt:lpstr>
      <vt:lpstr>GenelBilgiler!Yazdırma_Alanı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2021-08-29T12:03:47Z</dcterms:modified>
</cp:coreProperties>
</file>