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9A SINIF\"/>
    </mc:Choice>
  </mc:AlternateContent>
  <xr:revisionPtr revIDLastSave="0" documentId="13_ncr:1_{3A5D2D8A-D7C7-4BC7-9548-06347BA21E79}" xr6:coauthVersionLast="47" xr6:coauthVersionMax="47" xr10:uidLastSave="{00000000-0000-0000-0000-000000000000}"/>
  <bookViews>
    <workbookView xWindow="-108" yWindow="-108" windowWidth="23256" windowHeight="12576" tabRatio="707" activeTab="2" xr2:uid="{00000000-000D-0000-FFFF-FFFF00000000}"/>
  </bookViews>
  <sheets>
    <sheet name="Liste" sheetId="4" r:id="rId1"/>
    <sheet name="SINAV-I-1" sheetId="1" r:id="rId2"/>
    <sheet name="SINAV-I-2" sheetId="5" r:id="rId3"/>
    <sheet name="SINAV-I-3" sheetId="6" r:id="rId4"/>
    <sheet name="SINAV-II-1" sheetId="7" r:id="rId5"/>
    <sheet name="SINAV-II-2" sheetId="8" r:id="rId6"/>
    <sheet name="SINAV-II-3" sheetId="9" r:id="rId7"/>
    <sheet name="I.DÖNEM" sheetId="10" r:id="rId8"/>
    <sheet name="II.DÖNEM" sheetId="11" r:id="rId9"/>
  </sheets>
  <definedNames>
    <definedName name="_xlnm.Print_Area" localSheetId="1">'SINAV-I-1'!$A$1:$AS$106</definedName>
    <definedName name="_xlnm.Print_Area" localSheetId="2">'SINAV-I-2'!$A$1:$AS$106</definedName>
    <definedName name="_xlnm.Print_Area" localSheetId="3">'SINAV-I-3'!$A$1:$AS$106</definedName>
    <definedName name="_xlnm.Print_Area" localSheetId="4">'SINAV-II-1'!$A$1:$AS$106</definedName>
    <definedName name="_xlnm.Print_Area" localSheetId="5">'SINAV-II-2'!$A$1:$AS$106</definedName>
    <definedName name="_xlnm.Print_Area" localSheetId="6">'SINAV-II-3'!$A$1:$AS$106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5" l="1"/>
  <c r="C83" i="5"/>
  <c r="C84" i="5"/>
  <c r="C85" i="5"/>
  <c r="C86" i="5"/>
  <c r="B82" i="5"/>
  <c r="B83" i="5"/>
  <c r="B84" i="5"/>
  <c r="B85" i="5"/>
  <c r="B86" i="5"/>
  <c r="J60" i="11" l="1"/>
  <c r="G58" i="10"/>
  <c r="J59" i="11" l="1"/>
  <c r="G57" i="10"/>
  <c r="A2" i="11"/>
  <c r="A2" i="10"/>
  <c r="A1" i="10"/>
  <c r="A1" i="11"/>
  <c r="Z105" i="5"/>
  <c r="Z104" i="5"/>
  <c r="AQ101" i="5"/>
  <c r="AP101" i="5"/>
  <c r="AV46" i="5" s="1"/>
  <c r="AW46" i="5" s="1"/>
  <c r="AO101" i="5"/>
  <c r="AN101" i="5"/>
  <c r="AV44" i="5" s="1"/>
  <c r="AW44" i="5" s="1"/>
  <c r="AM101" i="5"/>
  <c r="AL101" i="5"/>
  <c r="AV42" i="5" s="1"/>
  <c r="AW42" i="5" s="1"/>
  <c r="AK101" i="5"/>
  <c r="AV41" i="5" s="1"/>
  <c r="AW41" i="5" s="1"/>
  <c r="AJ101" i="5"/>
  <c r="AV40" i="5" s="1"/>
  <c r="AW40" i="5" s="1"/>
  <c r="AI101" i="5"/>
  <c r="AH101" i="5"/>
  <c r="AV38" i="5" s="1"/>
  <c r="AW38" i="5" s="1"/>
  <c r="AG101" i="5"/>
  <c r="AF101" i="5"/>
  <c r="AE101" i="5"/>
  <c r="AD101" i="5"/>
  <c r="AC101" i="5"/>
  <c r="AB101" i="5"/>
  <c r="AV32" i="5" s="1"/>
  <c r="AW32" i="5" s="1"/>
  <c r="AA101" i="5"/>
  <c r="Z101" i="5"/>
  <c r="AV30" i="5" s="1"/>
  <c r="AW30" i="5" s="1"/>
  <c r="Y101" i="5"/>
  <c r="AV29" i="5" s="1"/>
  <c r="AW29" i="5" s="1"/>
  <c r="X101" i="5"/>
  <c r="AV28" i="5" s="1"/>
  <c r="AW28" i="5" s="1"/>
  <c r="W101" i="5"/>
  <c r="V101" i="5"/>
  <c r="AV26" i="5" s="1"/>
  <c r="AW26" i="5" s="1"/>
  <c r="U101" i="5"/>
  <c r="AV25" i="5" s="1"/>
  <c r="AW25" i="5" s="1"/>
  <c r="T101" i="5"/>
  <c r="AV24" i="5" s="1"/>
  <c r="AW24" i="5" s="1"/>
  <c r="S101" i="5"/>
  <c r="R101" i="5"/>
  <c r="AV22" i="5" s="1"/>
  <c r="AW22" i="5" s="1"/>
  <c r="Q101" i="5"/>
  <c r="P101" i="5"/>
  <c r="AV20" i="5" s="1"/>
  <c r="AW20" i="5" s="1"/>
  <c r="O101" i="5"/>
  <c r="N101" i="5"/>
  <c r="AV18" i="5" s="1"/>
  <c r="M101" i="5"/>
  <c r="AV17" i="5" s="1"/>
  <c r="L101" i="5"/>
  <c r="AV16" i="5" s="1"/>
  <c r="AW16" i="5" s="1"/>
  <c r="K101" i="5"/>
  <c r="AV15" i="5" s="1"/>
  <c r="AW15" i="5" s="1"/>
  <c r="J101" i="5"/>
  <c r="AV14" i="5" s="1"/>
  <c r="AW14" i="5" s="1"/>
  <c r="I101" i="5"/>
  <c r="H101" i="5"/>
  <c r="AV12" i="5" s="1"/>
  <c r="AW12" i="5" s="1"/>
  <c r="G101" i="5"/>
  <c r="F101" i="5"/>
  <c r="AV10" i="5" s="1"/>
  <c r="AW10" i="5" s="1"/>
  <c r="E101" i="5"/>
  <c r="AV9" i="5" s="1"/>
  <c r="AW9" i="5" s="1"/>
  <c r="D101" i="5"/>
  <c r="AV8" i="5" s="1"/>
  <c r="AW8" i="5" s="1"/>
  <c r="AR100" i="5"/>
  <c r="AS100" i="5" s="1"/>
  <c r="C100" i="5"/>
  <c r="B100" i="5"/>
  <c r="AR99" i="5"/>
  <c r="AS99" i="5" s="1"/>
  <c r="C99" i="5"/>
  <c r="B99" i="5"/>
  <c r="AR98" i="5"/>
  <c r="AS98" i="5" s="1"/>
  <c r="C98" i="5"/>
  <c r="B98" i="5"/>
  <c r="AR97" i="5"/>
  <c r="AS97" i="5" s="1"/>
  <c r="C97" i="5"/>
  <c r="B97" i="5"/>
  <c r="AR96" i="5"/>
  <c r="AS96" i="5" s="1"/>
  <c r="C96" i="5"/>
  <c r="B96" i="5"/>
  <c r="AR95" i="5"/>
  <c r="AS95" i="5" s="1"/>
  <c r="C95" i="5"/>
  <c r="B95" i="5"/>
  <c r="AR94" i="5"/>
  <c r="AS94" i="5" s="1"/>
  <c r="C94" i="5"/>
  <c r="B94" i="5"/>
  <c r="AR93" i="5"/>
  <c r="AS93" i="5" s="1"/>
  <c r="C93" i="5"/>
  <c r="B93" i="5"/>
  <c r="AR92" i="5"/>
  <c r="AS92" i="5" s="1"/>
  <c r="C92" i="5"/>
  <c r="B92" i="5"/>
  <c r="AR91" i="5"/>
  <c r="AS91" i="5" s="1"/>
  <c r="C91" i="5"/>
  <c r="B91" i="5"/>
  <c r="AR90" i="5"/>
  <c r="AS90" i="5" s="1"/>
  <c r="C90" i="5"/>
  <c r="B90" i="5"/>
  <c r="AR89" i="5"/>
  <c r="AS89" i="5" s="1"/>
  <c r="C89" i="5"/>
  <c r="B89" i="5"/>
  <c r="AR88" i="5"/>
  <c r="AS88" i="5" s="1"/>
  <c r="C88" i="5"/>
  <c r="B88" i="5"/>
  <c r="AR87" i="5"/>
  <c r="AS87" i="5" s="1"/>
  <c r="C87" i="5"/>
  <c r="B87" i="5"/>
  <c r="AR86" i="5"/>
  <c r="AS86" i="5" s="1"/>
  <c r="AR85" i="5"/>
  <c r="AS85" i="5" s="1"/>
  <c r="AR84" i="5"/>
  <c r="AS84" i="5" s="1"/>
  <c r="AR83" i="5"/>
  <c r="AS83" i="5" s="1"/>
  <c r="AR82" i="5"/>
  <c r="AS82" i="5" s="1"/>
  <c r="AR81" i="5"/>
  <c r="AS81" i="5" s="1"/>
  <c r="C81" i="5"/>
  <c r="B81" i="5"/>
  <c r="AR80" i="5"/>
  <c r="AS80" i="5" s="1"/>
  <c r="C80" i="5"/>
  <c r="B80" i="5"/>
  <c r="AR79" i="5"/>
  <c r="AS79" i="5" s="1"/>
  <c r="C79" i="5"/>
  <c r="B79" i="5"/>
  <c r="AR78" i="5"/>
  <c r="AS78" i="5" s="1"/>
  <c r="C78" i="5"/>
  <c r="B78" i="5"/>
  <c r="AR77" i="5"/>
  <c r="AS77" i="5" s="1"/>
  <c r="AR76" i="5"/>
  <c r="AS76" i="5" s="1"/>
  <c r="AR75" i="5"/>
  <c r="AS75" i="5" s="1"/>
  <c r="AR74" i="5"/>
  <c r="AS74" i="5" s="1"/>
  <c r="AR73" i="5"/>
  <c r="AS73" i="5" s="1"/>
  <c r="AR72" i="5"/>
  <c r="AS72" i="5" s="1"/>
  <c r="AR71" i="5"/>
  <c r="AS71" i="5" s="1"/>
  <c r="AR70" i="5"/>
  <c r="AS70" i="5" s="1"/>
  <c r="AR69" i="5"/>
  <c r="AS69" i="5" s="1"/>
  <c r="AR68" i="5"/>
  <c r="AS68" i="5" s="1"/>
  <c r="AR67" i="5"/>
  <c r="AS67" i="5" s="1"/>
  <c r="AR66" i="5"/>
  <c r="AS66" i="5" s="1"/>
  <c r="AR65" i="5"/>
  <c r="AS65" i="5" s="1"/>
  <c r="AR64" i="5"/>
  <c r="AS64" i="5" s="1"/>
  <c r="AR63" i="5"/>
  <c r="AS63" i="5" s="1"/>
  <c r="AR62" i="5"/>
  <c r="AS62" i="5" s="1"/>
  <c r="AR61" i="5"/>
  <c r="AS61" i="5" s="1"/>
  <c r="AR60" i="5"/>
  <c r="AS60" i="5" s="1"/>
  <c r="AR59" i="5"/>
  <c r="AS59" i="5" s="1"/>
  <c r="AR58" i="5"/>
  <c r="AS58" i="5" s="1"/>
  <c r="AR57" i="5"/>
  <c r="AS57" i="5" s="1"/>
  <c r="AR56" i="5"/>
  <c r="AS56" i="5" s="1"/>
  <c r="AR55" i="5"/>
  <c r="AS55" i="5" s="1"/>
  <c r="AR54" i="5"/>
  <c r="AS54" i="5" s="1"/>
  <c r="AR53" i="5"/>
  <c r="AS53" i="5" s="1"/>
  <c r="AR52" i="5"/>
  <c r="AS52" i="5" s="1"/>
  <c r="D48" i="5"/>
  <c r="AV47" i="5"/>
  <c r="AW47" i="5" s="1"/>
  <c r="AU47" i="5"/>
  <c r="AU46" i="5"/>
  <c r="AV45" i="5"/>
  <c r="AW45" i="5" s="1"/>
  <c r="AU45" i="5"/>
  <c r="AU44" i="5"/>
  <c r="AV43" i="5"/>
  <c r="AW43" i="5" s="1"/>
  <c r="AU43" i="5"/>
  <c r="AU42" i="5"/>
  <c r="AU41" i="5"/>
  <c r="AU40" i="5"/>
  <c r="AV39" i="5"/>
  <c r="AW39" i="5" s="1"/>
  <c r="AU39" i="5"/>
  <c r="AU38" i="5"/>
  <c r="AV37" i="5"/>
  <c r="AW37" i="5" s="1"/>
  <c r="AU37" i="5"/>
  <c r="AV36" i="5"/>
  <c r="AW36" i="5" s="1"/>
  <c r="AU36" i="5"/>
  <c r="AV35" i="5"/>
  <c r="AW35" i="5" s="1"/>
  <c r="AU35" i="5"/>
  <c r="AV34" i="5"/>
  <c r="AW34" i="5" s="1"/>
  <c r="AU34" i="5"/>
  <c r="AV33" i="5"/>
  <c r="AW33" i="5" s="1"/>
  <c r="AU33" i="5"/>
  <c r="AU32" i="5"/>
  <c r="AV31" i="5"/>
  <c r="AW31" i="5" s="1"/>
  <c r="AU31" i="5"/>
  <c r="AU30" i="5"/>
  <c r="AU29" i="5"/>
  <c r="AU28" i="5"/>
  <c r="AV27" i="5"/>
  <c r="AW27" i="5" s="1"/>
  <c r="AU27" i="5"/>
  <c r="AU26" i="5"/>
  <c r="AU25" i="5"/>
  <c r="AU24" i="5"/>
  <c r="AV23" i="5"/>
  <c r="AU23" i="5"/>
  <c r="AU22" i="5"/>
  <c r="AV21" i="5"/>
  <c r="AW21" i="5" s="1"/>
  <c r="AU21" i="5"/>
  <c r="AU20" i="5"/>
  <c r="AV19" i="5"/>
  <c r="AW19" i="5" s="1"/>
  <c r="AU19" i="5"/>
  <c r="AU18" i="5"/>
  <c r="AU17" i="5"/>
  <c r="AU16" i="5"/>
  <c r="AU15" i="5"/>
  <c r="AA15" i="5"/>
  <c r="AU14" i="5"/>
  <c r="AA14" i="5"/>
  <c r="AV13" i="5"/>
  <c r="AW13" i="5" s="1"/>
  <c r="AU13" i="5"/>
  <c r="AU12" i="5"/>
  <c r="AV11" i="5"/>
  <c r="AW11" i="5" s="1"/>
  <c r="AU11" i="5"/>
  <c r="AU10" i="5"/>
  <c r="AU9" i="5"/>
  <c r="AU8" i="5"/>
  <c r="I5" i="5"/>
  <c r="C5" i="5"/>
  <c r="I3" i="5"/>
  <c r="C3" i="5"/>
  <c r="C2" i="5"/>
  <c r="M10" i="5" l="1"/>
  <c r="M9" i="5"/>
  <c r="M11" i="5"/>
  <c r="M8" i="5"/>
  <c r="M12" i="5"/>
  <c r="M14" i="5"/>
  <c r="AW17" i="5"/>
  <c r="AW23" i="5"/>
  <c r="AW18" i="5"/>
  <c r="M15" i="5" l="1"/>
  <c r="AB4" i="5" s="1"/>
  <c r="P6" i="5"/>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Z105" i="9"/>
  <c r="Z104" i="9"/>
  <c r="AQ101" i="9"/>
  <c r="AV47" i="9" s="1"/>
  <c r="AW47" i="9" s="1"/>
  <c r="AP101" i="9"/>
  <c r="AV46" i="9" s="1"/>
  <c r="AW46" i="9" s="1"/>
  <c r="AO101" i="9"/>
  <c r="AN101" i="9"/>
  <c r="AV44" i="9" s="1"/>
  <c r="AW44" i="9" s="1"/>
  <c r="AM101" i="9"/>
  <c r="AV43" i="9" s="1"/>
  <c r="AW43" i="9" s="1"/>
  <c r="AL101" i="9"/>
  <c r="AV42" i="9" s="1"/>
  <c r="AW42" i="9" s="1"/>
  <c r="AK101" i="9"/>
  <c r="AJ101" i="9"/>
  <c r="AV40" i="9" s="1"/>
  <c r="AW40" i="9" s="1"/>
  <c r="AI101" i="9"/>
  <c r="AV39" i="9" s="1"/>
  <c r="AW39" i="9" s="1"/>
  <c r="AH101" i="9"/>
  <c r="AV38" i="9" s="1"/>
  <c r="AW38" i="9" s="1"/>
  <c r="AG101" i="9"/>
  <c r="AF101" i="9"/>
  <c r="AV36" i="9" s="1"/>
  <c r="AW36" i="9" s="1"/>
  <c r="AE101" i="9"/>
  <c r="AV35" i="9" s="1"/>
  <c r="AW35" i="9" s="1"/>
  <c r="AD101" i="9"/>
  <c r="AC101" i="9"/>
  <c r="AB101" i="9"/>
  <c r="AV32" i="9" s="1"/>
  <c r="AW32" i="9" s="1"/>
  <c r="AA101" i="9"/>
  <c r="AV31" i="9" s="1"/>
  <c r="AW31" i="9" s="1"/>
  <c r="Z101" i="9"/>
  <c r="AV30" i="9" s="1"/>
  <c r="AW30" i="9" s="1"/>
  <c r="Y101" i="9"/>
  <c r="X101" i="9"/>
  <c r="AV28" i="9" s="1"/>
  <c r="AW28" i="9" s="1"/>
  <c r="W101" i="9"/>
  <c r="AV27" i="9" s="1"/>
  <c r="AW27" i="9" s="1"/>
  <c r="V101" i="9"/>
  <c r="AV26" i="9" s="1"/>
  <c r="AW26" i="9" s="1"/>
  <c r="U101" i="9"/>
  <c r="AV25" i="9" s="1"/>
  <c r="AW25" i="9" s="1"/>
  <c r="T101" i="9"/>
  <c r="AV24" i="9" s="1"/>
  <c r="AW24" i="9" s="1"/>
  <c r="S101" i="9"/>
  <c r="AV23" i="9" s="1"/>
  <c r="R101" i="9"/>
  <c r="AV22" i="9" s="1"/>
  <c r="AW22" i="9" s="1"/>
  <c r="Q101" i="9"/>
  <c r="P101" i="9"/>
  <c r="AV20" i="9" s="1"/>
  <c r="AW20" i="9" s="1"/>
  <c r="O101" i="9"/>
  <c r="AV19" i="9" s="1"/>
  <c r="AW19" i="9" s="1"/>
  <c r="N101" i="9"/>
  <c r="AV18" i="9" s="1"/>
  <c r="AW18" i="9" s="1"/>
  <c r="M101" i="9"/>
  <c r="AV17" i="9" s="1"/>
  <c r="L101" i="9"/>
  <c r="AV16" i="9" s="1"/>
  <c r="AW16" i="9" s="1"/>
  <c r="K101" i="9"/>
  <c r="AV15" i="9" s="1"/>
  <c r="AW15" i="9" s="1"/>
  <c r="J101" i="9"/>
  <c r="AV14" i="9" s="1"/>
  <c r="AW14" i="9" s="1"/>
  <c r="I101" i="9"/>
  <c r="AV13" i="9" s="1"/>
  <c r="AW13" i="9" s="1"/>
  <c r="H101" i="9"/>
  <c r="AV12" i="9" s="1"/>
  <c r="AW12" i="9" s="1"/>
  <c r="G101" i="9"/>
  <c r="AV11" i="9" s="1"/>
  <c r="AW11" i="9" s="1"/>
  <c r="F101" i="9"/>
  <c r="AV10" i="9" s="1"/>
  <c r="AW10" i="9" s="1"/>
  <c r="E101" i="9"/>
  <c r="D101" i="9"/>
  <c r="AV8" i="9" s="1"/>
  <c r="AW8" i="9" s="1"/>
  <c r="AR100" i="9"/>
  <c r="F52" i="11" s="1"/>
  <c r="C100" i="9"/>
  <c r="B100" i="9"/>
  <c r="AR99" i="9"/>
  <c r="AS99" i="9" s="1"/>
  <c r="C99" i="9"/>
  <c r="B99" i="9"/>
  <c r="AR98" i="9"/>
  <c r="F50" i="11" s="1"/>
  <c r="C98" i="9"/>
  <c r="B98" i="9"/>
  <c r="AR97" i="9"/>
  <c r="AS97" i="9" s="1"/>
  <c r="C97" i="9"/>
  <c r="B97" i="9"/>
  <c r="AR96" i="9"/>
  <c r="F48" i="11" s="1"/>
  <c r="C96" i="9"/>
  <c r="B96" i="9"/>
  <c r="AR95" i="9"/>
  <c r="AS95" i="9" s="1"/>
  <c r="C95" i="9"/>
  <c r="B95" i="9"/>
  <c r="AR94" i="9"/>
  <c r="F46" i="11" s="1"/>
  <c r="C94" i="9"/>
  <c r="B94" i="9"/>
  <c r="AR93" i="9"/>
  <c r="AS93" i="9" s="1"/>
  <c r="C93" i="9"/>
  <c r="B93" i="9"/>
  <c r="AR92" i="9"/>
  <c r="F44" i="11" s="1"/>
  <c r="C92" i="9"/>
  <c r="B92" i="9"/>
  <c r="AR91" i="9"/>
  <c r="AS91" i="9" s="1"/>
  <c r="C91" i="9"/>
  <c r="B91" i="9"/>
  <c r="AR90" i="9"/>
  <c r="F42" i="11" s="1"/>
  <c r="C90" i="9"/>
  <c r="B90" i="9"/>
  <c r="AR89" i="9"/>
  <c r="AS89" i="9" s="1"/>
  <c r="C89" i="9"/>
  <c r="B89" i="9"/>
  <c r="AR88" i="9"/>
  <c r="F40" i="11" s="1"/>
  <c r="C88" i="9"/>
  <c r="B88" i="9"/>
  <c r="AR87" i="9"/>
  <c r="AS87" i="9" s="1"/>
  <c r="C87" i="9"/>
  <c r="B87" i="9"/>
  <c r="AR86" i="9"/>
  <c r="F38" i="11" s="1"/>
  <c r="C86" i="9"/>
  <c r="B86" i="9"/>
  <c r="AR85" i="9"/>
  <c r="AS85" i="9" s="1"/>
  <c r="C85" i="9"/>
  <c r="B85" i="9"/>
  <c r="AR84" i="9"/>
  <c r="F36" i="11" s="1"/>
  <c r="C84" i="9"/>
  <c r="B84" i="9"/>
  <c r="AR83" i="9"/>
  <c r="AS83" i="9" s="1"/>
  <c r="C83" i="9"/>
  <c r="B83" i="9"/>
  <c r="AR82" i="9"/>
  <c r="F34" i="11" s="1"/>
  <c r="C82" i="9"/>
  <c r="B82" i="9"/>
  <c r="AR81" i="9"/>
  <c r="AS81" i="9" s="1"/>
  <c r="C81" i="9"/>
  <c r="B81" i="9"/>
  <c r="AR80" i="9"/>
  <c r="F32" i="11" s="1"/>
  <c r="C80" i="9"/>
  <c r="B80" i="9"/>
  <c r="AR79" i="9"/>
  <c r="AS79" i="9" s="1"/>
  <c r="C79" i="9"/>
  <c r="B79" i="9"/>
  <c r="AR78" i="9"/>
  <c r="F30" i="11" s="1"/>
  <c r="C78" i="9"/>
  <c r="B78" i="9"/>
  <c r="AR77" i="9"/>
  <c r="AS77" i="9" s="1"/>
  <c r="C77" i="9"/>
  <c r="B77" i="9"/>
  <c r="AR76" i="9"/>
  <c r="F28" i="11" s="1"/>
  <c r="C76" i="9"/>
  <c r="B76" i="9"/>
  <c r="AR75" i="9"/>
  <c r="AS75" i="9" s="1"/>
  <c r="C75" i="9"/>
  <c r="B75" i="9"/>
  <c r="AR74" i="9"/>
  <c r="F26" i="11" s="1"/>
  <c r="C74" i="9"/>
  <c r="B74" i="9"/>
  <c r="AR73" i="9"/>
  <c r="AS73" i="9" s="1"/>
  <c r="C73" i="9"/>
  <c r="B73" i="9"/>
  <c r="AR72" i="9"/>
  <c r="F24" i="11" s="1"/>
  <c r="C72" i="9"/>
  <c r="B72" i="9"/>
  <c r="AR71" i="9"/>
  <c r="AS71" i="9" s="1"/>
  <c r="C71" i="9"/>
  <c r="B71" i="9"/>
  <c r="AR70" i="9"/>
  <c r="F22" i="11" s="1"/>
  <c r="C70" i="9"/>
  <c r="B70" i="9"/>
  <c r="AR69" i="9"/>
  <c r="AS69" i="9" s="1"/>
  <c r="C69" i="9"/>
  <c r="B69" i="9"/>
  <c r="AR68" i="9"/>
  <c r="F20" i="11" s="1"/>
  <c r="C68" i="9"/>
  <c r="B68" i="9"/>
  <c r="AR67" i="9"/>
  <c r="AS67" i="9" s="1"/>
  <c r="C67" i="9"/>
  <c r="B67" i="9"/>
  <c r="AR66" i="9"/>
  <c r="F18" i="11" s="1"/>
  <c r="C66" i="9"/>
  <c r="B66" i="9"/>
  <c r="AR65" i="9"/>
  <c r="AS65" i="9" s="1"/>
  <c r="C65" i="9"/>
  <c r="B65" i="9"/>
  <c r="AR64" i="9"/>
  <c r="F16" i="11" s="1"/>
  <c r="C64" i="9"/>
  <c r="B64" i="9"/>
  <c r="AR63" i="9"/>
  <c r="AS63" i="9" s="1"/>
  <c r="C63" i="9"/>
  <c r="B63" i="9"/>
  <c r="AR62" i="9"/>
  <c r="F14" i="11" s="1"/>
  <c r="C62" i="9"/>
  <c r="B62" i="9"/>
  <c r="AR61" i="9"/>
  <c r="AS61" i="9" s="1"/>
  <c r="C61" i="9"/>
  <c r="B61" i="9"/>
  <c r="AR60" i="9"/>
  <c r="F12" i="11" s="1"/>
  <c r="C60" i="9"/>
  <c r="B60" i="9"/>
  <c r="AR59" i="9"/>
  <c r="AS59" i="9" s="1"/>
  <c r="C59" i="9"/>
  <c r="B59" i="9"/>
  <c r="AR58" i="9"/>
  <c r="F10" i="11" s="1"/>
  <c r="C58" i="9"/>
  <c r="B58" i="9"/>
  <c r="AR57" i="9"/>
  <c r="AS57" i="9" s="1"/>
  <c r="C57" i="9"/>
  <c r="B57" i="9"/>
  <c r="AR56" i="9"/>
  <c r="F8" i="11" s="1"/>
  <c r="C56" i="9"/>
  <c r="B56" i="9"/>
  <c r="AR55" i="9"/>
  <c r="F7" i="11" s="1"/>
  <c r="C55" i="9"/>
  <c r="B55" i="9"/>
  <c r="AR54" i="9"/>
  <c r="F6" i="11" s="1"/>
  <c r="C54" i="9"/>
  <c r="B54" i="9"/>
  <c r="AR53" i="9"/>
  <c r="F5" i="11" s="1"/>
  <c r="C53" i="9"/>
  <c r="B53" i="9"/>
  <c r="AR52" i="9"/>
  <c r="F4" i="11" s="1"/>
  <c r="C52" i="9"/>
  <c r="B52" i="9"/>
  <c r="D48" i="9"/>
  <c r="AU47" i="9"/>
  <c r="AU46" i="9"/>
  <c r="AV45" i="9"/>
  <c r="AW45" i="9" s="1"/>
  <c r="AU45" i="9"/>
  <c r="AU44" i="9"/>
  <c r="AU43" i="9"/>
  <c r="AU42" i="9"/>
  <c r="AV41" i="9"/>
  <c r="AW41" i="9" s="1"/>
  <c r="AU41" i="9"/>
  <c r="AU40" i="9"/>
  <c r="AU39" i="9"/>
  <c r="AU38" i="9"/>
  <c r="AV37" i="9"/>
  <c r="AW37" i="9" s="1"/>
  <c r="AU37" i="9"/>
  <c r="AU36" i="9"/>
  <c r="AU35" i="9"/>
  <c r="AV34" i="9"/>
  <c r="AW34" i="9" s="1"/>
  <c r="AU34" i="9"/>
  <c r="AV33" i="9"/>
  <c r="AW33" i="9" s="1"/>
  <c r="AU33" i="9"/>
  <c r="AU32" i="9"/>
  <c r="AU31" i="9"/>
  <c r="AU30" i="9"/>
  <c r="AV29" i="9"/>
  <c r="AW29" i="9" s="1"/>
  <c r="AU29" i="9"/>
  <c r="AU28" i="9"/>
  <c r="AU27" i="9"/>
  <c r="AU26" i="9"/>
  <c r="AU25" i="9"/>
  <c r="AU24" i="9"/>
  <c r="AU23" i="9"/>
  <c r="AU22" i="9"/>
  <c r="AV21" i="9"/>
  <c r="AW21" i="9" s="1"/>
  <c r="AU21" i="9"/>
  <c r="AU20" i="9"/>
  <c r="AU19" i="9"/>
  <c r="AU18" i="9"/>
  <c r="AU17" i="9"/>
  <c r="AU16" i="9"/>
  <c r="AU15" i="9"/>
  <c r="AA15" i="9"/>
  <c r="AU14" i="9"/>
  <c r="AA14" i="9"/>
  <c r="AU13" i="9"/>
  <c r="AU12" i="9"/>
  <c r="AU11" i="9"/>
  <c r="AU10" i="9"/>
  <c r="AV9" i="9"/>
  <c r="AW9" i="9" s="1"/>
  <c r="AU9" i="9"/>
  <c r="AU8" i="9"/>
  <c r="I5" i="9"/>
  <c r="C5" i="9"/>
  <c r="I3" i="9"/>
  <c r="C3" i="9"/>
  <c r="C2" i="9"/>
  <c r="Z105" i="8"/>
  <c r="Z104" i="8"/>
  <c r="AQ101" i="8"/>
  <c r="AP101" i="8"/>
  <c r="AV46" i="8" s="1"/>
  <c r="AW46" i="8" s="1"/>
  <c r="AO101" i="8"/>
  <c r="AV45" i="8" s="1"/>
  <c r="AW45" i="8" s="1"/>
  <c r="AN101" i="8"/>
  <c r="AV44" i="8" s="1"/>
  <c r="AW44" i="8" s="1"/>
  <c r="AM101" i="8"/>
  <c r="AV43" i="8" s="1"/>
  <c r="AW43" i="8" s="1"/>
  <c r="AL101" i="8"/>
  <c r="AK101" i="8"/>
  <c r="AJ101" i="8"/>
  <c r="AV40" i="8" s="1"/>
  <c r="AW40" i="8" s="1"/>
  <c r="AI101" i="8"/>
  <c r="AV39" i="8" s="1"/>
  <c r="AW39" i="8" s="1"/>
  <c r="AH101" i="8"/>
  <c r="AV38" i="8" s="1"/>
  <c r="AW38" i="8" s="1"/>
  <c r="AG101" i="8"/>
  <c r="AF101" i="8"/>
  <c r="AV36" i="8" s="1"/>
  <c r="AW36" i="8" s="1"/>
  <c r="AE101" i="8"/>
  <c r="AV35" i="8" s="1"/>
  <c r="AW35" i="8" s="1"/>
  <c r="AD101" i="8"/>
  <c r="AV34" i="8" s="1"/>
  <c r="AW34" i="8" s="1"/>
  <c r="AC101" i="8"/>
  <c r="AB101" i="8"/>
  <c r="AV32" i="8" s="1"/>
  <c r="AW32" i="8" s="1"/>
  <c r="AA101" i="8"/>
  <c r="AV31" i="8" s="1"/>
  <c r="AW31" i="8" s="1"/>
  <c r="Z101" i="8"/>
  <c r="AV30" i="8" s="1"/>
  <c r="AW30" i="8" s="1"/>
  <c r="Y101" i="8"/>
  <c r="X101" i="8"/>
  <c r="AV28" i="8" s="1"/>
  <c r="AW28" i="8" s="1"/>
  <c r="W101" i="8"/>
  <c r="AV27" i="8" s="1"/>
  <c r="AW27" i="8" s="1"/>
  <c r="V101" i="8"/>
  <c r="U101" i="8"/>
  <c r="AV25" i="8" s="1"/>
  <c r="AW25" i="8" s="1"/>
  <c r="T101" i="8"/>
  <c r="AV24" i="8" s="1"/>
  <c r="AW24" i="8" s="1"/>
  <c r="S101" i="8"/>
  <c r="R101" i="8"/>
  <c r="AV22" i="8" s="1"/>
  <c r="AW22" i="8" s="1"/>
  <c r="Q101" i="8"/>
  <c r="AV21" i="8" s="1"/>
  <c r="AW21" i="8" s="1"/>
  <c r="P101" i="8"/>
  <c r="AV20" i="8" s="1"/>
  <c r="AW20" i="8" s="1"/>
  <c r="O101" i="8"/>
  <c r="AV19" i="8" s="1"/>
  <c r="AW19" i="8" s="1"/>
  <c r="N101" i="8"/>
  <c r="AV18" i="8" s="1"/>
  <c r="M101" i="8"/>
  <c r="AV17" i="8" s="1"/>
  <c r="L101" i="8"/>
  <c r="K101" i="8"/>
  <c r="AV15" i="8" s="1"/>
  <c r="AW15" i="8" s="1"/>
  <c r="J101" i="8"/>
  <c r="AV14" i="8" s="1"/>
  <c r="AW14" i="8" s="1"/>
  <c r="I101" i="8"/>
  <c r="H101" i="8"/>
  <c r="AV12" i="8" s="1"/>
  <c r="AW12" i="8" s="1"/>
  <c r="G101" i="8"/>
  <c r="F101" i="8"/>
  <c r="AV10" i="8" s="1"/>
  <c r="AW10" i="8" s="1"/>
  <c r="E101" i="8"/>
  <c r="AV9" i="8" s="1"/>
  <c r="AW9" i="8" s="1"/>
  <c r="D101" i="8"/>
  <c r="AV8" i="8" s="1"/>
  <c r="AW8" i="8" s="1"/>
  <c r="AR100" i="8"/>
  <c r="AS100" i="8" s="1"/>
  <c r="C100" i="8"/>
  <c r="B100" i="8"/>
  <c r="AR99" i="8"/>
  <c r="E51" i="11" s="1"/>
  <c r="C99" i="8"/>
  <c r="B99" i="8"/>
  <c r="AR98" i="8"/>
  <c r="AS98" i="8" s="1"/>
  <c r="C98" i="8"/>
  <c r="B98" i="8"/>
  <c r="AR97" i="8"/>
  <c r="E49" i="11" s="1"/>
  <c r="C97" i="8"/>
  <c r="B97" i="8"/>
  <c r="AR96" i="8"/>
  <c r="AS96" i="8" s="1"/>
  <c r="C96" i="8"/>
  <c r="B96" i="8"/>
  <c r="AR95" i="8"/>
  <c r="E47" i="11" s="1"/>
  <c r="C95" i="8"/>
  <c r="B95" i="8"/>
  <c r="AR94" i="8"/>
  <c r="AS94" i="8" s="1"/>
  <c r="C94" i="8"/>
  <c r="B94" i="8"/>
  <c r="AR93" i="8"/>
  <c r="E45" i="11" s="1"/>
  <c r="C93" i="8"/>
  <c r="B93" i="8"/>
  <c r="AR92" i="8"/>
  <c r="AS92" i="8" s="1"/>
  <c r="C92" i="8"/>
  <c r="B92" i="8"/>
  <c r="AR91" i="8"/>
  <c r="E43" i="11" s="1"/>
  <c r="C91" i="8"/>
  <c r="B91" i="8"/>
  <c r="AR90" i="8"/>
  <c r="AS90" i="8" s="1"/>
  <c r="C90" i="8"/>
  <c r="B90" i="8"/>
  <c r="AR89" i="8"/>
  <c r="E41" i="11" s="1"/>
  <c r="C89" i="8"/>
  <c r="B89" i="8"/>
  <c r="AR88" i="8"/>
  <c r="AS88" i="8" s="1"/>
  <c r="C88" i="8"/>
  <c r="B88" i="8"/>
  <c r="AR87" i="8"/>
  <c r="E39" i="11" s="1"/>
  <c r="C87" i="8"/>
  <c r="B87" i="8"/>
  <c r="AR86" i="8"/>
  <c r="AS86" i="8" s="1"/>
  <c r="C86" i="8"/>
  <c r="B86" i="8"/>
  <c r="AR85" i="8"/>
  <c r="E37" i="11" s="1"/>
  <c r="C85" i="8"/>
  <c r="B85" i="8"/>
  <c r="AR84" i="8"/>
  <c r="AS84" i="8" s="1"/>
  <c r="C84" i="8"/>
  <c r="B84" i="8"/>
  <c r="AR83" i="8"/>
  <c r="E35" i="11" s="1"/>
  <c r="C83" i="8"/>
  <c r="B83" i="8"/>
  <c r="AR82" i="8"/>
  <c r="AS82" i="8" s="1"/>
  <c r="C82" i="8"/>
  <c r="B82" i="8"/>
  <c r="AR81" i="8"/>
  <c r="E33" i="11" s="1"/>
  <c r="C81" i="8"/>
  <c r="B81" i="8"/>
  <c r="AR80" i="8"/>
  <c r="AS80" i="8" s="1"/>
  <c r="C80" i="8"/>
  <c r="B80" i="8"/>
  <c r="AR79" i="8"/>
  <c r="E31" i="11" s="1"/>
  <c r="C79" i="8"/>
  <c r="B79" i="8"/>
  <c r="AR78" i="8"/>
  <c r="AS78" i="8" s="1"/>
  <c r="C78" i="8"/>
  <c r="B78" i="8"/>
  <c r="AR77" i="8"/>
  <c r="E29" i="11" s="1"/>
  <c r="C77" i="8"/>
  <c r="B77" i="8"/>
  <c r="AR76" i="8"/>
  <c r="AS76" i="8" s="1"/>
  <c r="C76" i="8"/>
  <c r="B76" i="8"/>
  <c r="AR75" i="8"/>
  <c r="E27" i="11" s="1"/>
  <c r="C75" i="8"/>
  <c r="B75" i="8"/>
  <c r="AR74" i="8"/>
  <c r="AS74" i="8" s="1"/>
  <c r="C74" i="8"/>
  <c r="B74" i="8"/>
  <c r="AR73" i="8"/>
  <c r="E25" i="11" s="1"/>
  <c r="C73" i="8"/>
  <c r="B73" i="8"/>
  <c r="AR72" i="8"/>
  <c r="AS72" i="8" s="1"/>
  <c r="C72" i="8"/>
  <c r="B72" i="8"/>
  <c r="AR71" i="8"/>
  <c r="E23" i="11" s="1"/>
  <c r="C71" i="8"/>
  <c r="B71" i="8"/>
  <c r="AR70" i="8"/>
  <c r="AS70" i="8" s="1"/>
  <c r="C70" i="8"/>
  <c r="B70" i="8"/>
  <c r="AR69" i="8"/>
  <c r="E21" i="11" s="1"/>
  <c r="C69" i="8"/>
  <c r="B69" i="8"/>
  <c r="AR68" i="8"/>
  <c r="AS68" i="8" s="1"/>
  <c r="C68" i="8"/>
  <c r="B68" i="8"/>
  <c r="AR67" i="8"/>
  <c r="E19" i="11" s="1"/>
  <c r="C67" i="8"/>
  <c r="B67" i="8"/>
  <c r="AR66" i="8"/>
  <c r="AS66" i="8" s="1"/>
  <c r="C66" i="8"/>
  <c r="B66" i="8"/>
  <c r="AR65" i="8"/>
  <c r="E17" i="11" s="1"/>
  <c r="C65" i="8"/>
  <c r="B65" i="8"/>
  <c r="AR64" i="8"/>
  <c r="AS64" i="8" s="1"/>
  <c r="C64" i="8"/>
  <c r="B64" i="8"/>
  <c r="AR63" i="8"/>
  <c r="E15" i="11" s="1"/>
  <c r="C63" i="8"/>
  <c r="B63" i="8"/>
  <c r="AR62" i="8"/>
  <c r="AS62" i="8" s="1"/>
  <c r="C62" i="8"/>
  <c r="B62" i="8"/>
  <c r="AR61" i="8"/>
  <c r="E13" i="11" s="1"/>
  <c r="C61" i="8"/>
  <c r="B61" i="8"/>
  <c r="AR60" i="8"/>
  <c r="AS60" i="8" s="1"/>
  <c r="C60" i="8"/>
  <c r="B60" i="8"/>
  <c r="AR59" i="8"/>
  <c r="E11" i="11" s="1"/>
  <c r="C59" i="8"/>
  <c r="B59" i="8"/>
  <c r="AR58" i="8"/>
  <c r="AS58" i="8" s="1"/>
  <c r="C58" i="8"/>
  <c r="B58" i="8"/>
  <c r="AR57" i="8"/>
  <c r="E9" i="11" s="1"/>
  <c r="C57" i="8"/>
  <c r="B57" i="8"/>
  <c r="AR56" i="8"/>
  <c r="AS56" i="8" s="1"/>
  <c r="C56" i="8"/>
  <c r="B56" i="8"/>
  <c r="AR55" i="8"/>
  <c r="E7" i="11" s="1"/>
  <c r="C55" i="8"/>
  <c r="B55" i="8"/>
  <c r="AR54" i="8"/>
  <c r="E6" i="11" s="1"/>
  <c r="C54" i="8"/>
  <c r="B54" i="8"/>
  <c r="AR53" i="8"/>
  <c r="E5" i="11" s="1"/>
  <c r="C53" i="8"/>
  <c r="B53" i="8"/>
  <c r="AR52" i="8"/>
  <c r="C52" i="8"/>
  <c r="B52" i="8"/>
  <c r="D48" i="8"/>
  <c r="AV47" i="8"/>
  <c r="AW47" i="8" s="1"/>
  <c r="AU47" i="8"/>
  <c r="AU46" i="8"/>
  <c r="AU45" i="8"/>
  <c r="AU44" i="8"/>
  <c r="AU43" i="8"/>
  <c r="AV42" i="8"/>
  <c r="AW42" i="8" s="1"/>
  <c r="AU42" i="8"/>
  <c r="AV41" i="8"/>
  <c r="AW41" i="8" s="1"/>
  <c r="AU41" i="8"/>
  <c r="AU40" i="8"/>
  <c r="AU39" i="8"/>
  <c r="AU38" i="8"/>
  <c r="AV37" i="8"/>
  <c r="AW37" i="8" s="1"/>
  <c r="AU37" i="8"/>
  <c r="AU36" i="8"/>
  <c r="AU35" i="8"/>
  <c r="AU34" i="8"/>
  <c r="AV33" i="8"/>
  <c r="AW33" i="8" s="1"/>
  <c r="AU33" i="8"/>
  <c r="AU32" i="8"/>
  <c r="AU31" i="8"/>
  <c r="AU30" i="8"/>
  <c r="AV29" i="8"/>
  <c r="AW29" i="8" s="1"/>
  <c r="AU29" i="8"/>
  <c r="AU28" i="8"/>
  <c r="AU27" i="8"/>
  <c r="AV26" i="8"/>
  <c r="AW26" i="8" s="1"/>
  <c r="AU26" i="8"/>
  <c r="AU25" i="8"/>
  <c r="AU24" i="8"/>
  <c r="AV23" i="8"/>
  <c r="AU23" i="8"/>
  <c r="AU22" i="8"/>
  <c r="AU21" i="8"/>
  <c r="AU20" i="8"/>
  <c r="AU19" i="8"/>
  <c r="AU18" i="8"/>
  <c r="AU17" i="8"/>
  <c r="AV16" i="8"/>
  <c r="AW16" i="8" s="1"/>
  <c r="AU16" i="8"/>
  <c r="AU15" i="8"/>
  <c r="AA15" i="8"/>
  <c r="AU14" i="8"/>
  <c r="AA14" i="8"/>
  <c r="AV13" i="8"/>
  <c r="AW13" i="8" s="1"/>
  <c r="AU13" i="8"/>
  <c r="AU12" i="8"/>
  <c r="AV11" i="8"/>
  <c r="AW11" i="8" s="1"/>
  <c r="AU11" i="8"/>
  <c r="AU10" i="8"/>
  <c r="AU9" i="8"/>
  <c r="AU8" i="8"/>
  <c r="I5" i="8"/>
  <c r="C5" i="8"/>
  <c r="I3" i="8"/>
  <c r="C3" i="8"/>
  <c r="C2" i="8"/>
  <c r="Z105" i="7"/>
  <c r="Z104" i="7"/>
  <c r="AQ101" i="7"/>
  <c r="AV47" i="7" s="1"/>
  <c r="AW47" i="7" s="1"/>
  <c r="AP101" i="7"/>
  <c r="AV46" i="7" s="1"/>
  <c r="AW46" i="7" s="1"/>
  <c r="AO101" i="7"/>
  <c r="AV45" i="7" s="1"/>
  <c r="AW45" i="7" s="1"/>
  <c r="AN101" i="7"/>
  <c r="AM101" i="7"/>
  <c r="AV43" i="7" s="1"/>
  <c r="AW43" i="7" s="1"/>
  <c r="AL101" i="7"/>
  <c r="AV42" i="7" s="1"/>
  <c r="AW42" i="7" s="1"/>
  <c r="AK101" i="7"/>
  <c r="AV41" i="7" s="1"/>
  <c r="AJ101" i="7"/>
  <c r="AI101" i="7"/>
  <c r="AV39" i="7" s="1"/>
  <c r="AW39" i="7" s="1"/>
  <c r="AH101" i="7"/>
  <c r="AV38" i="7" s="1"/>
  <c r="AW38" i="7" s="1"/>
  <c r="AG101" i="7"/>
  <c r="AV37" i="7" s="1"/>
  <c r="AW37" i="7" s="1"/>
  <c r="AF101" i="7"/>
  <c r="AE101" i="7"/>
  <c r="AV35" i="7" s="1"/>
  <c r="AW35" i="7" s="1"/>
  <c r="AD101" i="7"/>
  <c r="AV34" i="7" s="1"/>
  <c r="AW34" i="7" s="1"/>
  <c r="AC101" i="7"/>
  <c r="AV33" i="7" s="1"/>
  <c r="AW33" i="7" s="1"/>
  <c r="AB101" i="7"/>
  <c r="AV32" i="7" s="1"/>
  <c r="AW32" i="7" s="1"/>
  <c r="AA101" i="7"/>
  <c r="AV31" i="7" s="1"/>
  <c r="AW31" i="7" s="1"/>
  <c r="Z101" i="7"/>
  <c r="AV30" i="7" s="1"/>
  <c r="AW30" i="7" s="1"/>
  <c r="Y101" i="7"/>
  <c r="AV29" i="7" s="1"/>
  <c r="AW29" i="7" s="1"/>
  <c r="X101" i="7"/>
  <c r="AV28" i="7" s="1"/>
  <c r="AW28" i="7" s="1"/>
  <c r="W101" i="7"/>
  <c r="AV27" i="7" s="1"/>
  <c r="AW27" i="7" s="1"/>
  <c r="V101" i="7"/>
  <c r="AV26" i="7" s="1"/>
  <c r="AW26" i="7" s="1"/>
  <c r="U101" i="7"/>
  <c r="AV25" i="7" s="1"/>
  <c r="AW25" i="7" s="1"/>
  <c r="T101" i="7"/>
  <c r="S101" i="7"/>
  <c r="AV23" i="7" s="1"/>
  <c r="AW23" i="7" s="1"/>
  <c r="R101" i="7"/>
  <c r="AV22" i="7" s="1"/>
  <c r="AW22" i="7" s="1"/>
  <c r="Q101" i="7"/>
  <c r="AV21" i="7" s="1"/>
  <c r="AW21" i="7" s="1"/>
  <c r="P101" i="7"/>
  <c r="O101" i="7"/>
  <c r="AV19" i="7" s="1"/>
  <c r="AW19" i="7" s="1"/>
  <c r="N101" i="7"/>
  <c r="AV18" i="7" s="1"/>
  <c r="AW18" i="7" s="1"/>
  <c r="M101" i="7"/>
  <c r="L101" i="7"/>
  <c r="K101" i="7"/>
  <c r="AV15" i="7" s="1"/>
  <c r="AW15" i="7" s="1"/>
  <c r="J101" i="7"/>
  <c r="AV14" i="7" s="1"/>
  <c r="AW14" i="7" s="1"/>
  <c r="I101" i="7"/>
  <c r="AV13" i="7" s="1"/>
  <c r="AW13" i="7" s="1"/>
  <c r="H101" i="7"/>
  <c r="AV12" i="7" s="1"/>
  <c r="AW12" i="7" s="1"/>
  <c r="G101" i="7"/>
  <c r="AV11" i="7" s="1"/>
  <c r="AW11" i="7" s="1"/>
  <c r="F101" i="7"/>
  <c r="AV10" i="7" s="1"/>
  <c r="AW10" i="7" s="1"/>
  <c r="E101" i="7"/>
  <c r="AV9" i="7" s="1"/>
  <c r="AW9" i="7" s="1"/>
  <c r="D101" i="7"/>
  <c r="AV8" i="7" s="1"/>
  <c r="AW8" i="7" s="1"/>
  <c r="AR100" i="7"/>
  <c r="C100" i="7"/>
  <c r="B100" i="7"/>
  <c r="AR99" i="7"/>
  <c r="AS99" i="7" s="1"/>
  <c r="C99" i="7"/>
  <c r="B99" i="7"/>
  <c r="AR98" i="7"/>
  <c r="C98" i="7"/>
  <c r="B98" i="7"/>
  <c r="AR97" i="7"/>
  <c r="AS97" i="7" s="1"/>
  <c r="C97" i="7"/>
  <c r="B97" i="7"/>
  <c r="AR96" i="7"/>
  <c r="C96" i="7"/>
  <c r="B96" i="7"/>
  <c r="AR95" i="7"/>
  <c r="AS95" i="7" s="1"/>
  <c r="C95" i="7"/>
  <c r="B95" i="7"/>
  <c r="AR94" i="7"/>
  <c r="C94" i="7"/>
  <c r="B94" i="7"/>
  <c r="AR93" i="7"/>
  <c r="AS93" i="7" s="1"/>
  <c r="C93" i="7"/>
  <c r="B93" i="7"/>
  <c r="AR92" i="7"/>
  <c r="C92" i="7"/>
  <c r="B92" i="7"/>
  <c r="AR91" i="7"/>
  <c r="AS91" i="7" s="1"/>
  <c r="C91" i="7"/>
  <c r="B91" i="7"/>
  <c r="AR90" i="7"/>
  <c r="C90" i="7"/>
  <c r="B90" i="7"/>
  <c r="AR89" i="7"/>
  <c r="AS89" i="7" s="1"/>
  <c r="C89" i="7"/>
  <c r="B89" i="7"/>
  <c r="AR88" i="7"/>
  <c r="C88" i="7"/>
  <c r="B88" i="7"/>
  <c r="AR87" i="7"/>
  <c r="AS87" i="7" s="1"/>
  <c r="C87" i="7"/>
  <c r="B87" i="7"/>
  <c r="AR86" i="7"/>
  <c r="C86" i="7"/>
  <c r="B86" i="7"/>
  <c r="AR85" i="7"/>
  <c r="AS85" i="7" s="1"/>
  <c r="C85" i="7"/>
  <c r="B85" i="7"/>
  <c r="AR84" i="7"/>
  <c r="C84" i="7"/>
  <c r="B84" i="7"/>
  <c r="AR83" i="7"/>
  <c r="AS83" i="7" s="1"/>
  <c r="C83" i="7"/>
  <c r="B83" i="7"/>
  <c r="AR82" i="7"/>
  <c r="C82" i="7"/>
  <c r="B82" i="7"/>
  <c r="AR81" i="7"/>
  <c r="AS81" i="7" s="1"/>
  <c r="C81" i="7"/>
  <c r="B81" i="7"/>
  <c r="AR80" i="7"/>
  <c r="C80" i="7"/>
  <c r="B80" i="7"/>
  <c r="AR79" i="7"/>
  <c r="AS79" i="7" s="1"/>
  <c r="C79" i="7"/>
  <c r="B79" i="7"/>
  <c r="AR78" i="7"/>
  <c r="C78" i="7"/>
  <c r="B78" i="7"/>
  <c r="AR77" i="7"/>
  <c r="AS77" i="7" s="1"/>
  <c r="C77" i="7"/>
  <c r="B77" i="7"/>
  <c r="AR76" i="7"/>
  <c r="C76" i="7"/>
  <c r="B76" i="7"/>
  <c r="AR75" i="7"/>
  <c r="AS75" i="7" s="1"/>
  <c r="C75" i="7"/>
  <c r="B75" i="7"/>
  <c r="AR74" i="7"/>
  <c r="C74" i="7"/>
  <c r="B74" i="7"/>
  <c r="AR73" i="7"/>
  <c r="AS73" i="7" s="1"/>
  <c r="C73" i="7"/>
  <c r="B73" i="7"/>
  <c r="AR72" i="7"/>
  <c r="C72" i="7"/>
  <c r="B72" i="7"/>
  <c r="AR71" i="7"/>
  <c r="AS71" i="7" s="1"/>
  <c r="C71" i="7"/>
  <c r="B71" i="7"/>
  <c r="AR70" i="7"/>
  <c r="C70" i="7"/>
  <c r="B70" i="7"/>
  <c r="AR69" i="7"/>
  <c r="AS69" i="7" s="1"/>
  <c r="C69" i="7"/>
  <c r="B69" i="7"/>
  <c r="AR68" i="7"/>
  <c r="C68" i="7"/>
  <c r="B68" i="7"/>
  <c r="AR67" i="7"/>
  <c r="AS67" i="7" s="1"/>
  <c r="C67" i="7"/>
  <c r="B67" i="7"/>
  <c r="AR66" i="7"/>
  <c r="C66" i="7"/>
  <c r="B66" i="7"/>
  <c r="AR65" i="7"/>
  <c r="AS65" i="7" s="1"/>
  <c r="C65" i="7"/>
  <c r="B65" i="7"/>
  <c r="AR64" i="7"/>
  <c r="C64" i="7"/>
  <c r="B64" i="7"/>
  <c r="AR63" i="7"/>
  <c r="AS63" i="7" s="1"/>
  <c r="C63" i="7"/>
  <c r="B63" i="7"/>
  <c r="AR62" i="7"/>
  <c r="C62" i="7"/>
  <c r="B62" i="7"/>
  <c r="AR61" i="7"/>
  <c r="AS61" i="7" s="1"/>
  <c r="C61" i="7"/>
  <c r="B61" i="7"/>
  <c r="AR60" i="7"/>
  <c r="C60" i="7"/>
  <c r="B60" i="7"/>
  <c r="AR59" i="7"/>
  <c r="AS59" i="7" s="1"/>
  <c r="C59" i="7"/>
  <c r="B59" i="7"/>
  <c r="AR58" i="7"/>
  <c r="C58" i="7"/>
  <c r="B58" i="7"/>
  <c r="AR57" i="7"/>
  <c r="AS57" i="7" s="1"/>
  <c r="C57" i="7"/>
  <c r="B57" i="7"/>
  <c r="AR56" i="7"/>
  <c r="C56" i="7"/>
  <c r="B56" i="7"/>
  <c r="AR55" i="7"/>
  <c r="C55" i="7"/>
  <c r="B55" i="7"/>
  <c r="AR54" i="7"/>
  <c r="C54" i="7"/>
  <c r="B54" i="7"/>
  <c r="AR53" i="7"/>
  <c r="AS53" i="7" s="1"/>
  <c r="C53" i="7"/>
  <c r="B53" i="7"/>
  <c r="AR52" i="7"/>
  <c r="C52" i="7"/>
  <c r="B52" i="7"/>
  <c r="D48" i="7"/>
  <c r="AU47" i="7"/>
  <c r="AU46" i="7"/>
  <c r="AU45" i="7"/>
  <c r="AV44" i="7"/>
  <c r="AW44" i="7" s="1"/>
  <c r="AU44" i="7"/>
  <c r="AU43" i="7"/>
  <c r="AU42" i="7"/>
  <c r="AW41" i="7"/>
  <c r="AU41" i="7"/>
  <c r="AV40" i="7"/>
  <c r="AW40" i="7" s="1"/>
  <c r="AU40" i="7"/>
  <c r="AU39" i="7"/>
  <c r="AU38" i="7"/>
  <c r="AU37" i="7"/>
  <c r="AV36" i="7"/>
  <c r="AW36" i="7" s="1"/>
  <c r="AU36" i="7"/>
  <c r="AU35" i="7"/>
  <c r="AU34" i="7"/>
  <c r="AU33" i="7"/>
  <c r="AU32" i="7"/>
  <c r="AU31" i="7"/>
  <c r="AU30" i="7"/>
  <c r="AU29" i="7"/>
  <c r="AU28" i="7"/>
  <c r="AU27" i="7"/>
  <c r="AU26" i="7"/>
  <c r="AU25" i="7"/>
  <c r="AV24" i="7"/>
  <c r="AW24" i="7" s="1"/>
  <c r="AU24" i="7"/>
  <c r="AU23" i="7"/>
  <c r="AU22" i="7"/>
  <c r="AU21" i="7"/>
  <c r="AV20" i="7"/>
  <c r="AW20" i="7" s="1"/>
  <c r="AU20" i="7"/>
  <c r="AU19" i="7"/>
  <c r="AU18" i="7"/>
  <c r="AV17" i="7"/>
  <c r="AU17" i="7"/>
  <c r="AV16" i="7"/>
  <c r="AW16" i="7" s="1"/>
  <c r="AU16" i="7"/>
  <c r="AU15" i="7"/>
  <c r="AA15" i="7"/>
  <c r="AU14" i="7"/>
  <c r="AA14" i="7"/>
  <c r="AU13" i="7"/>
  <c r="AU12" i="7"/>
  <c r="AU11" i="7"/>
  <c r="AU10" i="7"/>
  <c r="AU9" i="7"/>
  <c r="AU8" i="7"/>
  <c r="I5" i="7"/>
  <c r="C5" i="7"/>
  <c r="I3" i="7"/>
  <c r="C3" i="7"/>
  <c r="C2" i="7"/>
  <c r="Z105" i="6"/>
  <c r="Z104" i="6"/>
  <c r="AQ101" i="6"/>
  <c r="AV47" i="6" s="1"/>
  <c r="AW47" i="6" s="1"/>
  <c r="AP101" i="6"/>
  <c r="AO101" i="6"/>
  <c r="AV45" i="6" s="1"/>
  <c r="AW45" i="6" s="1"/>
  <c r="AN101" i="6"/>
  <c r="AV44" i="6" s="1"/>
  <c r="AW44" i="6" s="1"/>
  <c r="AM101" i="6"/>
  <c r="AV43" i="6" s="1"/>
  <c r="AW43" i="6" s="1"/>
  <c r="AL101" i="6"/>
  <c r="AV42" i="6" s="1"/>
  <c r="AW42" i="6" s="1"/>
  <c r="AK101" i="6"/>
  <c r="AV41" i="6" s="1"/>
  <c r="AW41" i="6" s="1"/>
  <c r="AJ101" i="6"/>
  <c r="AV40" i="6" s="1"/>
  <c r="AW40" i="6" s="1"/>
  <c r="AI101" i="6"/>
  <c r="AV39" i="6" s="1"/>
  <c r="AW39" i="6" s="1"/>
  <c r="AH101" i="6"/>
  <c r="AG101" i="6"/>
  <c r="AV37" i="6" s="1"/>
  <c r="AW37" i="6" s="1"/>
  <c r="AF101" i="6"/>
  <c r="AV36" i="6" s="1"/>
  <c r="AW36" i="6" s="1"/>
  <c r="AE101" i="6"/>
  <c r="AV35" i="6" s="1"/>
  <c r="AW35" i="6" s="1"/>
  <c r="AD101" i="6"/>
  <c r="AV34" i="6" s="1"/>
  <c r="AW34" i="6" s="1"/>
  <c r="AC101" i="6"/>
  <c r="AB101" i="6"/>
  <c r="AA101" i="6"/>
  <c r="AV31" i="6" s="1"/>
  <c r="AW31" i="6" s="1"/>
  <c r="Z101" i="6"/>
  <c r="Y101" i="6"/>
  <c r="AV29" i="6" s="1"/>
  <c r="AW29" i="6" s="1"/>
  <c r="X101" i="6"/>
  <c r="AV28" i="6" s="1"/>
  <c r="AW28" i="6" s="1"/>
  <c r="W101" i="6"/>
  <c r="AV27" i="6" s="1"/>
  <c r="AW27" i="6" s="1"/>
  <c r="V101" i="6"/>
  <c r="AV26" i="6" s="1"/>
  <c r="AW26" i="6" s="1"/>
  <c r="U101" i="6"/>
  <c r="AV25" i="6" s="1"/>
  <c r="AW25" i="6" s="1"/>
  <c r="T101" i="6"/>
  <c r="S101" i="6"/>
  <c r="AV23" i="6" s="1"/>
  <c r="R101" i="6"/>
  <c r="Q101" i="6"/>
  <c r="AV21" i="6" s="1"/>
  <c r="AW21" i="6" s="1"/>
  <c r="P101" i="6"/>
  <c r="AV20" i="6" s="1"/>
  <c r="AW20" i="6" s="1"/>
  <c r="O101" i="6"/>
  <c r="AV19" i="6" s="1"/>
  <c r="AW19" i="6" s="1"/>
  <c r="N101" i="6"/>
  <c r="AV18" i="6" s="1"/>
  <c r="AW18" i="6" s="1"/>
  <c r="M101" i="6"/>
  <c r="AV17" i="6" s="1"/>
  <c r="L101" i="6"/>
  <c r="K101" i="6"/>
  <c r="AV15" i="6" s="1"/>
  <c r="AW15" i="6" s="1"/>
  <c r="J101" i="6"/>
  <c r="AV14" i="6" s="1"/>
  <c r="AW14" i="6" s="1"/>
  <c r="I101" i="6"/>
  <c r="AV13" i="6" s="1"/>
  <c r="AW13" i="6" s="1"/>
  <c r="H101" i="6"/>
  <c r="AV12" i="6" s="1"/>
  <c r="AW12" i="6" s="1"/>
  <c r="G101" i="6"/>
  <c r="AV11" i="6" s="1"/>
  <c r="AW11" i="6" s="1"/>
  <c r="F101" i="6"/>
  <c r="AV10" i="6" s="1"/>
  <c r="AW10" i="6" s="1"/>
  <c r="E101" i="6"/>
  <c r="AV9" i="6" s="1"/>
  <c r="AW9" i="6" s="1"/>
  <c r="D101" i="6"/>
  <c r="AV8" i="6" s="1"/>
  <c r="AW8" i="6" s="1"/>
  <c r="AR100" i="6"/>
  <c r="F52" i="10" s="1"/>
  <c r="C100" i="6"/>
  <c r="B100" i="6"/>
  <c r="AR99" i="6"/>
  <c r="F51" i="10" s="1"/>
  <c r="C99" i="6"/>
  <c r="B99" i="6"/>
  <c r="AR98" i="6"/>
  <c r="F50" i="10" s="1"/>
  <c r="C98" i="6"/>
  <c r="B98" i="6"/>
  <c r="AR97" i="6"/>
  <c r="F49" i="10" s="1"/>
  <c r="C97" i="6"/>
  <c r="B97" i="6"/>
  <c r="AR96" i="6"/>
  <c r="F48" i="10" s="1"/>
  <c r="C96" i="6"/>
  <c r="B96" i="6"/>
  <c r="AR95" i="6"/>
  <c r="F47" i="10" s="1"/>
  <c r="C95" i="6"/>
  <c r="B95" i="6"/>
  <c r="AR94" i="6"/>
  <c r="F46" i="10" s="1"/>
  <c r="C94" i="6"/>
  <c r="B94" i="6"/>
  <c r="AR93" i="6"/>
  <c r="F45" i="10" s="1"/>
  <c r="C93" i="6"/>
  <c r="B93" i="6"/>
  <c r="AR92" i="6"/>
  <c r="F44" i="10" s="1"/>
  <c r="C92" i="6"/>
  <c r="B92" i="6"/>
  <c r="AR91" i="6"/>
  <c r="F43" i="10" s="1"/>
  <c r="C91" i="6"/>
  <c r="B91" i="6"/>
  <c r="AR90" i="6"/>
  <c r="F42" i="10" s="1"/>
  <c r="C90" i="6"/>
  <c r="B90" i="6"/>
  <c r="AR89" i="6"/>
  <c r="F41" i="10" s="1"/>
  <c r="C89" i="6"/>
  <c r="B89" i="6"/>
  <c r="AR88" i="6"/>
  <c r="F40" i="10" s="1"/>
  <c r="C88" i="6"/>
  <c r="B88" i="6"/>
  <c r="AR87" i="6"/>
  <c r="F39" i="10" s="1"/>
  <c r="C87" i="6"/>
  <c r="B87" i="6"/>
  <c r="AR86" i="6"/>
  <c r="F38" i="10" s="1"/>
  <c r="C86" i="6"/>
  <c r="B86" i="6"/>
  <c r="AR85" i="6"/>
  <c r="F37" i="10" s="1"/>
  <c r="C85" i="6"/>
  <c r="B85" i="6"/>
  <c r="AR84" i="6"/>
  <c r="F36" i="10" s="1"/>
  <c r="C84" i="6"/>
  <c r="B84" i="6"/>
  <c r="AR83" i="6"/>
  <c r="F35" i="10" s="1"/>
  <c r="C83" i="6"/>
  <c r="B83" i="6"/>
  <c r="AR82" i="6"/>
  <c r="F34" i="10" s="1"/>
  <c r="C82" i="6"/>
  <c r="B82" i="6"/>
  <c r="AR81" i="6"/>
  <c r="F33" i="10" s="1"/>
  <c r="C81" i="6"/>
  <c r="B81" i="6"/>
  <c r="AR80" i="6"/>
  <c r="F32" i="10" s="1"/>
  <c r="C80" i="6"/>
  <c r="B80" i="6"/>
  <c r="AR79" i="6"/>
  <c r="F31" i="10" s="1"/>
  <c r="C79" i="6"/>
  <c r="B79" i="6"/>
  <c r="AR78" i="6"/>
  <c r="F30" i="10" s="1"/>
  <c r="C78" i="6"/>
  <c r="B78" i="6"/>
  <c r="AR77" i="6"/>
  <c r="F29" i="10" s="1"/>
  <c r="C77" i="6"/>
  <c r="B77" i="6"/>
  <c r="AR76" i="6"/>
  <c r="F28" i="10" s="1"/>
  <c r="C76" i="6"/>
  <c r="B76" i="6"/>
  <c r="AR75" i="6"/>
  <c r="F27" i="10" s="1"/>
  <c r="C75" i="6"/>
  <c r="B75" i="6"/>
  <c r="AR74" i="6"/>
  <c r="F26" i="10" s="1"/>
  <c r="C74" i="6"/>
  <c r="B74" i="6"/>
  <c r="AR73" i="6"/>
  <c r="F25" i="10" s="1"/>
  <c r="C73" i="6"/>
  <c r="B73" i="6"/>
  <c r="AR72" i="6"/>
  <c r="F24" i="10" s="1"/>
  <c r="C72" i="6"/>
  <c r="B72" i="6"/>
  <c r="AR71" i="6"/>
  <c r="F23" i="10" s="1"/>
  <c r="C71" i="6"/>
  <c r="B71" i="6"/>
  <c r="AR70" i="6"/>
  <c r="F22" i="10" s="1"/>
  <c r="C70" i="6"/>
  <c r="B70" i="6"/>
  <c r="AR69" i="6"/>
  <c r="F21" i="10" s="1"/>
  <c r="C69" i="6"/>
  <c r="B69" i="6"/>
  <c r="AR68" i="6"/>
  <c r="F20" i="10" s="1"/>
  <c r="C68" i="6"/>
  <c r="B68" i="6"/>
  <c r="AR67" i="6"/>
  <c r="F19" i="10" s="1"/>
  <c r="C67" i="6"/>
  <c r="B67" i="6"/>
  <c r="AR66" i="6"/>
  <c r="F18" i="10" s="1"/>
  <c r="C66" i="6"/>
  <c r="B66" i="6"/>
  <c r="AR65" i="6"/>
  <c r="F17" i="10" s="1"/>
  <c r="C65" i="6"/>
  <c r="B65" i="6"/>
  <c r="AR64" i="6"/>
  <c r="F16" i="10" s="1"/>
  <c r="C64" i="6"/>
  <c r="B64" i="6"/>
  <c r="AR63" i="6"/>
  <c r="F15" i="10" s="1"/>
  <c r="C63" i="6"/>
  <c r="B63" i="6"/>
  <c r="AR62" i="6"/>
  <c r="F14" i="10" s="1"/>
  <c r="C62" i="6"/>
  <c r="B62" i="6"/>
  <c r="AR61" i="6"/>
  <c r="F13" i="10" s="1"/>
  <c r="C61" i="6"/>
  <c r="B61" i="6"/>
  <c r="AR60" i="6"/>
  <c r="F12" i="10" s="1"/>
  <c r="C60" i="6"/>
  <c r="B60" i="6"/>
  <c r="AR59" i="6"/>
  <c r="F11" i="10" s="1"/>
  <c r="C59" i="6"/>
  <c r="B59" i="6"/>
  <c r="AR58" i="6"/>
  <c r="F10" i="10" s="1"/>
  <c r="C58" i="6"/>
  <c r="B58" i="6"/>
  <c r="AR57" i="6"/>
  <c r="F9" i="10" s="1"/>
  <c r="C57" i="6"/>
  <c r="B57" i="6"/>
  <c r="AR56" i="6"/>
  <c r="F8" i="10" s="1"/>
  <c r="C56" i="6"/>
  <c r="B56" i="6"/>
  <c r="AR55" i="6"/>
  <c r="F7" i="10" s="1"/>
  <c r="C55" i="6"/>
  <c r="B55" i="6"/>
  <c r="AR54" i="6"/>
  <c r="F6" i="10" s="1"/>
  <c r="C54" i="6"/>
  <c r="B54" i="6"/>
  <c r="AR53" i="6"/>
  <c r="F5" i="10" s="1"/>
  <c r="C53" i="6"/>
  <c r="B53" i="6"/>
  <c r="AR52" i="6"/>
  <c r="M14" i="6" s="1"/>
  <c r="C52" i="6"/>
  <c r="B52" i="6"/>
  <c r="D48" i="6"/>
  <c r="AU47" i="6"/>
  <c r="AV46" i="6"/>
  <c r="AW46" i="6" s="1"/>
  <c r="AU46" i="6"/>
  <c r="AU45" i="6"/>
  <c r="AU44" i="6"/>
  <c r="AU43" i="6"/>
  <c r="AU42" i="6"/>
  <c r="AU41" i="6"/>
  <c r="AU40" i="6"/>
  <c r="AU39" i="6"/>
  <c r="AV38" i="6"/>
  <c r="AW38" i="6" s="1"/>
  <c r="AU38" i="6"/>
  <c r="AU37" i="6"/>
  <c r="AU36" i="6"/>
  <c r="AU35" i="6"/>
  <c r="AU34" i="6"/>
  <c r="AV33" i="6"/>
  <c r="AW33" i="6" s="1"/>
  <c r="AU33" i="6"/>
  <c r="AV32" i="6"/>
  <c r="AW32" i="6" s="1"/>
  <c r="AU32" i="6"/>
  <c r="AU31" i="6"/>
  <c r="AV30" i="6"/>
  <c r="AW30" i="6" s="1"/>
  <c r="AU30" i="6"/>
  <c r="AU29" i="6"/>
  <c r="AU28" i="6"/>
  <c r="AU27" i="6"/>
  <c r="AU26" i="6"/>
  <c r="AU25" i="6"/>
  <c r="AV24" i="6"/>
  <c r="AW24" i="6" s="1"/>
  <c r="AU24" i="6"/>
  <c r="AU23" i="6"/>
  <c r="AV22" i="6"/>
  <c r="AW22" i="6" s="1"/>
  <c r="AU22" i="6"/>
  <c r="AU21" i="6"/>
  <c r="AU20" i="6"/>
  <c r="AU19" i="6"/>
  <c r="AU18" i="6"/>
  <c r="AU17" i="6"/>
  <c r="AV16" i="6"/>
  <c r="AW16" i="6" s="1"/>
  <c r="AU16" i="6"/>
  <c r="AU15" i="6"/>
  <c r="AA15" i="6"/>
  <c r="AU14" i="6"/>
  <c r="AA14" i="6"/>
  <c r="AU13" i="6"/>
  <c r="AU12" i="6"/>
  <c r="AU11" i="6"/>
  <c r="AU10" i="6"/>
  <c r="AU9" i="6"/>
  <c r="AU8" i="6"/>
  <c r="I5" i="6"/>
  <c r="C5" i="6"/>
  <c r="I3" i="6"/>
  <c r="C3" i="6"/>
  <c r="C2" i="6"/>
  <c r="B34" i="11"/>
  <c r="C34" i="11"/>
  <c r="B35" i="11"/>
  <c r="C35" i="11"/>
  <c r="B36" i="11"/>
  <c r="C36" i="11"/>
  <c r="B37" i="11"/>
  <c r="C37" i="11"/>
  <c r="B38" i="11"/>
  <c r="C38" i="11"/>
  <c r="B39" i="11"/>
  <c r="C39" i="11"/>
  <c r="B40" i="11"/>
  <c r="C40" i="11"/>
  <c r="B41" i="11"/>
  <c r="C41" i="11"/>
  <c r="B42" i="11"/>
  <c r="C42" i="11"/>
  <c r="B43" i="11"/>
  <c r="C43" i="11"/>
  <c r="B44" i="11"/>
  <c r="C44" i="11"/>
  <c r="B45" i="11"/>
  <c r="C45" i="11"/>
  <c r="B46" i="11"/>
  <c r="C46" i="11"/>
  <c r="B47" i="11"/>
  <c r="C47" i="11"/>
  <c r="B48" i="11"/>
  <c r="C48" i="11"/>
  <c r="B49" i="11"/>
  <c r="C49" i="11"/>
  <c r="B50" i="11"/>
  <c r="C50" i="11"/>
  <c r="B51" i="11"/>
  <c r="C51" i="11"/>
  <c r="B52" i="11"/>
  <c r="C52" i="11"/>
  <c r="B46" i="10"/>
  <c r="C46" i="10"/>
  <c r="B47" i="10"/>
  <c r="C47" i="10"/>
  <c r="B48" i="10"/>
  <c r="C48" i="10"/>
  <c r="B49" i="10"/>
  <c r="C49" i="10"/>
  <c r="B50" i="10"/>
  <c r="C50" i="10"/>
  <c r="B51" i="10"/>
  <c r="C51" i="10"/>
  <c r="B52" i="10"/>
  <c r="C52" i="10"/>
  <c r="B25" i="10"/>
  <c r="C25" i="10"/>
  <c r="B26" i="10"/>
  <c r="C26" i="10"/>
  <c r="B27" i="10"/>
  <c r="C27" i="10"/>
  <c r="B28" i="10"/>
  <c r="C28" i="10"/>
  <c r="B29" i="10"/>
  <c r="C29" i="10"/>
  <c r="B30" i="10"/>
  <c r="C30" i="10"/>
  <c r="B31" i="10"/>
  <c r="C31" i="10"/>
  <c r="B32" i="10"/>
  <c r="C32" i="10"/>
  <c r="B33" i="10"/>
  <c r="C33" i="10"/>
  <c r="B34" i="10"/>
  <c r="C34" i="10"/>
  <c r="B35" i="10"/>
  <c r="C35" i="10"/>
  <c r="B36" i="10"/>
  <c r="C36" i="10"/>
  <c r="B37" i="10"/>
  <c r="C37" i="10"/>
  <c r="B38" i="10"/>
  <c r="C38" i="10"/>
  <c r="B39" i="10"/>
  <c r="C39" i="10"/>
  <c r="B40" i="10"/>
  <c r="C40" i="10"/>
  <c r="B41" i="10"/>
  <c r="C41" i="10"/>
  <c r="B42" i="10"/>
  <c r="C42" i="10"/>
  <c r="B43" i="10"/>
  <c r="C43" i="10"/>
  <c r="B44" i="10"/>
  <c r="C44" i="10"/>
  <c r="B45" i="10"/>
  <c r="C45" i="10"/>
  <c r="M101" i="1"/>
  <c r="AV17" i="1" s="1"/>
  <c r="AR53" i="1"/>
  <c r="D5" i="10" s="1"/>
  <c r="AR54" i="1"/>
  <c r="D6" i="10" s="1"/>
  <c r="AR55" i="1"/>
  <c r="D7" i="10" s="1"/>
  <c r="AR56" i="1"/>
  <c r="D8" i="10" s="1"/>
  <c r="AR57" i="1"/>
  <c r="AR58" i="1"/>
  <c r="D10" i="10" s="1"/>
  <c r="AR59" i="1"/>
  <c r="D11" i="10" s="1"/>
  <c r="AR60" i="1"/>
  <c r="AR61" i="1"/>
  <c r="D13" i="10" s="1"/>
  <c r="AR62" i="1"/>
  <c r="D14" i="10" s="1"/>
  <c r="AR63" i="1"/>
  <c r="D15" i="10" s="1"/>
  <c r="AR64" i="1"/>
  <c r="AR65" i="1"/>
  <c r="D17" i="10" s="1"/>
  <c r="AR66" i="1"/>
  <c r="D18" i="10" s="1"/>
  <c r="AR67" i="1"/>
  <c r="D19" i="10" s="1"/>
  <c r="AR68" i="1"/>
  <c r="AR69" i="1"/>
  <c r="AR70" i="1"/>
  <c r="D22" i="10" s="1"/>
  <c r="AR71" i="1"/>
  <c r="D23" i="10" s="1"/>
  <c r="AR72" i="1"/>
  <c r="AR73" i="1"/>
  <c r="AR74" i="1"/>
  <c r="D26" i="10" s="1"/>
  <c r="AR75" i="1"/>
  <c r="D27" i="10" s="1"/>
  <c r="AR76" i="1"/>
  <c r="AR77" i="1"/>
  <c r="AR78" i="1"/>
  <c r="D30" i="10" s="1"/>
  <c r="AR79" i="1"/>
  <c r="D31" i="10" s="1"/>
  <c r="AR80" i="1"/>
  <c r="AR81" i="1"/>
  <c r="AR82" i="1"/>
  <c r="D34" i="10" s="1"/>
  <c r="AR83" i="1"/>
  <c r="D35" i="10" s="1"/>
  <c r="AR84" i="1"/>
  <c r="AR85" i="1"/>
  <c r="AR86" i="1"/>
  <c r="D38" i="10" s="1"/>
  <c r="AR87" i="1"/>
  <c r="D39" i="10" s="1"/>
  <c r="AR88" i="1"/>
  <c r="AR89" i="1"/>
  <c r="AR90" i="1"/>
  <c r="D42" i="10" s="1"/>
  <c r="AR91" i="1"/>
  <c r="D43" i="10" s="1"/>
  <c r="AR92" i="1"/>
  <c r="AR93" i="1"/>
  <c r="AR94" i="1"/>
  <c r="D46" i="10" s="1"/>
  <c r="AR95" i="1"/>
  <c r="D47" i="10" s="1"/>
  <c r="AR96" i="1"/>
  <c r="AR97" i="1"/>
  <c r="AR98" i="1"/>
  <c r="D50" i="10" s="1"/>
  <c r="AR99" i="1"/>
  <c r="D51" i="10" s="1"/>
  <c r="AR100" i="1"/>
  <c r="AR52" i="1"/>
  <c r="AS52" i="1" s="1"/>
  <c r="B98" i="1"/>
  <c r="B99" i="1"/>
  <c r="B100" i="1"/>
  <c r="C98" i="1"/>
  <c r="C99" i="1"/>
  <c r="C100" i="1"/>
  <c r="AU26" i="1"/>
  <c r="AU27" i="1"/>
  <c r="AU28" i="1"/>
  <c r="AU29" i="1"/>
  <c r="AU30" i="1"/>
  <c r="AU31" i="1"/>
  <c r="AU32" i="1"/>
  <c r="AU33" i="1"/>
  <c r="AU34" i="1"/>
  <c r="AU35" i="1"/>
  <c r="AU36" i="1"/>
  <c r="AU37" i="1"/>
  <c r="AU38" i="1"/>
  <c r="AU39" i="1"/>
  <c r="AU40" i="1"/>
  <c r="AU41" i="1"/>
  <c r="AU42" i="1"/>
  <c r="AU43" i="1"/>
  <c r="AU44" i="1"/>
  <c r="AU45" i="1"/>
  <c r="AU46" i="1"/>
  <c r="AU47" i="1"/>
  <c r="AQ101" i="1"/>
  <c r="AV47" i="1" s="1"/>
  <c r="AW47" i="1" s="1"/>
  <c r="AP101" i="1"/>
  <c r="AV46" i="1" s="1"/>
  <c r="AW46" i="1" s="1"/>
  <c r="AO101" i="1"/>
  <c r="AV45" i="1" s="1"/>
  <c r="AW45" i="1" s="1"/>
  <c r="AN101" i="1"/>
  <c r="AV44" i="1" s="1"/>
  <c r="AW44" i="1" s="1"/>
  <c r="AM101" i="1"/>
  <c r="AV43" i="1" s="1"/>
  <c r="AW43" i="1" s="1"/>
  <c r="AL101" i="1"/>
  <c r="AV42" i="1" s="1"/>
  <c r="AW42" i="1" s="1"/>
  <c r="AK101" i="1"/>
  <c r="AV41" i="1" s="1"/>
  <c r="AW41" i="1" s="1"/>
  <c r="AJ101" i="1"/>
  <c r="AV40" i="1" s="1"/>
  <c r="AW40" i="1" s="1"/>
  <c r="AI101" i="1"/>
  <c r="AV39" i="1" s="1"/>
  <c r="AW39" i="1" s="1"/>
  <c r="AH101" i="1"/>
  <c r="AV38" i="1" s="1"/>
  <c r="AW38" i="1" s="1"/>
  <c r="AG101" i="1"/>
  <c r="AV37" i="1" s="1"/>
  <c r="AW37" i="1" s="1"/>
  <c r="AF101" i="1"/>
  <c r="AV36" i="1" s="1"/>
  <c r="AW36" i="1" s="1"/>
  <c r="AE101" i="1"/>
  <c r="AV35" i="1" s="1"/>
  <c r="AW35" i="1" s="1"/>
  <c r="AD101" i="1"/>
  <c r="AV34" i="1" s="1"/>
  <c r="AW34" i="1" s="1"/>
  <c r="AC101" i="1"/>
  <c r="AV33" i="1" s="1"/>
  <c r="AW33" i="1" s="1"/>
  <c r="AB101" i="1"/>
  <c r="AV32" i="1" s="1"/>
  <c r="AW32" i="1" s="1"/>
  <c r="AA101" i="1"/>
  <c r="AV31" i="1" s="1"/>
  <c r="AW31" i="1" s="1"/>
  <c r="Z101" i="1"/>
  <c r="AV30" i="1" s="1"/>
  <c r="AW30" i="1" s="1"/>
  <c r="H101" i="1"/>
  <c r="AV12" i="1" s="1"/>
  <c r="Y101" i="1"/>
  <c r="AV29" i="1" s="1"/>
  <c r="AW29" i="1" s="1"/>
  <c r="X101" i="1"/>
  <c r="AV28" i="1" s="1"/>
  <c r="AW28" i="1" s="1"/>
  <c r="W101" i="1"/>
  <c r="AV27" i="1" s="1"/>
  <c r="AW27" i="1" s="1"/>
  <c r="V101" i="1"/>
  <c r="AV26" i="1" s="1"/>
  <c r="AW26" i="1" s="1"/>
  <c r="U101" i="1"/>
  <c r="AV25" i="1" s="1"/>
  <c r="AW25" i="1" s="1"/>
  <c r="T101" i="1"/>
  <c r="AV24" i="1" s="1"/>
  <c r="AW24" i="1" s="1"/>
  <c r="S101" i="1"/>
  <c r="AV23" i="1" s="1"/>
  <c r="R101" i="1"/>
  <c r="AV22" i="1" s="1"/>
  <c r="AW22" i="1" s="1"/>
  <c r="Q101" i="1"/>
  <c r="AV21" i="1" s="1"/>
  <c r="AW21" i="1" s="1"/>
  <c r="P101" i="1"/>
  <c r="AV20" i="1" s="1"/>
  <c r="AW20" i="1" s="1"/>
  <c r="O101" i="1"/>
  <c r="AV19" i="1" s="1"/>
  <c r="AW19" i="1" s="1"/>
  <c r="N101" i="1"/>
  <c r="AV18" i="1" s="1"/>
  <c r="L101" i="1"/>
  <c r="AV16" i="1" s="1"/>
  <c r="K101" i="1"/>
  <c r="AV15" i="1" s="1"/>
  <c r="J101" i="1"/>
  <c r="AV14" i="1" s="1"/>
  <c r="I101" i="1"/>
  <c r="AV13" i="1" s="1"/>
  <c r="G101" i="1"/>
  <c r="AV11" i="1" s="1"/>
  <c r="F101" i="1"/>
  <c r="AV10" i="1" s="1"/>
  <c r="E101" i="1"/>
  <c r="AV9" i="1" s="1"/>
  <c r="D101" i="1"/>
  <c r="C79" i="1"/>
  <c r="C80" i="1"/>
  <c r="C81" i="1"/>
  <c r="C82" i="1"/>
  <c r="C83" i="1"/>
  <c r="C84" i="1"/>
  <c r="C85" i="1"/>
  <c r="C86" i="1"/>
  <c r="C87" i="1"/>
  <c r="C88" i="1"/>
  <c r="C89" i="1"/>
  <c r="C90" i="1"/>
  <c r="C91" i="1"/>
  <c r="C92" i="1"/>
  <c r="C93" i="1"/>
  <c r="C94" i="1"/>
  <c r="C95" i="1"/>
  <c r="C96" i="1"/>
  <c r="C97" i="1"/>
  <c r="B78" i="1"/>
  <c r="B79" i="1"/>
  <c r="B80" i="1"/>
  <c r="B81" i="1"/>
  <c r="B82" i="1"/>
  <c r="B83" i="1"/>
  <c r="B84" i="1"/>
  <c r="B85" i="1"/>
  <c r="B86" i="1"/>
  <c r="B87" i="1"/>
  <c r="B88" i="1"/>
  <c r="B89" i="1"/>
  <c r="B90" i="1"/>
  <c r="B91" i="1"/>
  <c r="B92" i="1"/>
  <c r="B93" i="1"/>
  <c r="B94" i="1"/>
  <c r="B95" i="1"/>
  <c r="B96" i="1"/>
  <c r="B97" i="1"/>
  <c r="D9" i="10" l="1"/>
  <c r="AS57" i="1"/>
  <c r="AS71" i="1"/>
  <c r="AS87" i="1"/>
  <c r="I38" i="10"/>
  <c r="AS95" i="1"/>
  <c r="AS79" i="1"/>
  <c r="AS53" i="1"/>
  <c r="AS54" i="1"/>
  <c r="AS55" i="1"/>
  <c r="AS56" i="1"/>
  <c r="AS58" i="1"/>
  <c r="AS59" i="1"/>
  <c r="AS63" i="1"/>
  <c r="AS86" i="1"/>
  <c r="AS94" i="1"/>
  <c r="AS70" i="1"/>
  <c r="AS78" i="1"/>
  <c r="AS99" i="1"/>
  <c r="AS91" i="1"/>
  <c r="AS83" i="1"/>
  <c r="AS75" i="1"/>
  <c r="AS67" i="1"/>
  <c r="AS61" i="1"/>
  <c r="AS98" i="1"/>
  <c r="AS90" i="1"/>
  <c r="AS82" i="1"/>
  <c r="AS74" i="1"/>
  <c r="AS66" i="1"/>
  <c r="AS65" i="1"/>
  <c r="AS100" i="1"/>
  <c r="D52" i="10"/>
  <c r="I52" i="10" s="1"/>
  <c r="AS96" i="1"/>
  <c r="D48" i="10"/>
  <c r="I48" i="10" s="1"/>
  <c r="AS92" i="1"/>
  <c r="D44" i="10"/>
  <c r="I44" i="10" s="1"/>
  <c r="AS88" i="1"/>
  <c r="D40" i="10"/>
  <c r="I40" i="10" s="1"/>
  <c r="AS84" i="1"/>
  <c r="D36" i="10"/>
  <c r="AS80" i="1"/>
  <c r="D32" i="10"/>
  <c r="I32" i="10" s="1"/>
  <c r="AS76" i="1"/>
  <c r="D28" i="10"/>
  <c r="I28" i="10" s="1"/>
  <c r="AS72" i="1"/>
  <c r="D24" i="10"/>
  <c r="AS68" i="1"/>
  <c r="D20" i="10"/>
  <c r="AS64" i="1"/>
  <c r="D16" i="10"/>
  <c r="AS60" i="1"/>
  <c r="D12" i="10"/>
  <c r="AS52" i="7"/>
  <c r="D4" i="11"/>
  <c r="AS54" i="7"/>
  <c r="D6" i="11"/>
  <c r="J6" i="11" s="1"/>
  <c r="AS56" i="7"/>
  <c r="D8" i="11"/>
  <c r="AS58" i="7"/>
  <c r="D10" i="11"/>
  <c r="AS60" i="7"/>
  <c r="D12" i="11"/>
  <c r="J12" i="11" s="1"/>
  <c r="AS62" i="7"/>
  <c r="D14" i="11"/>
  <c r="AS64" i="7"/>
  <c r="D16" i="11"/>
  <c r="AS66" i="7"/>
  <c r="D18" i="11"/>
  <c r="AS68" i="7"/>
  <c r="D20" i="11"/>
  <c r="J20" i="11" s="1"/>
  <c r="AS70" i="7"/>
  <c r="D22" i="11"/>
  <c r="AS72" i="7"/>
  <c r="D24" i="11"/>
  <c r="AS74" i="7"/>
  <c r="D26" i="11"/>
  <c r="AS76" i="7"/>
  <c r="D28" i="11"/>
  <c r="AS78" i="7"/>
  <c r="D30" i="11"/>
  <c r="AS80" i="7"/>
  <c r="D32" i="11"/>
  <c r="AS82" i="7"/>
  <c r="D34" i="11"/>
  <c r="AS84" i="7"/>
  <c r="D36" i="11"/>
  <c r="AS86" i="7"/>
  <c r="D38" i="11"/>
  <c r="AS88" i="7"/>
  <c r="D40" i="11"/>
  <c r="AS90" i="7"/>
  <c r="D42" i="11"/>
  <c r="AS92" i="7"/>
  <c r="D44" i="11"/>
  <c r="J44" i="11" s="1"/>
  <c r="AS94" i="7"/>
  <c r="D46" i="11"/>
  <c r="AS96" i="7"/>
  <c r="D48" i="11"/>
  <c r="AS98" i="7"/>
  <c r="D50" i="11"/>
  <c r="AS100" i="7"/>
  <c r="D52" i="11"/>
  <c r="J52" i="11" s="1"/>
  <c r="AS97" i="1"/>
  <c r="D49" i="10"/>
  <c r="I49" i="10" s="1"/>
  <c r="AS93" i="1"/>
  <c r="D45" i="10"/>
  <c r="I45" i="10" s="1"/>
  <c r="AS89" i="1"/>
  <c r="D41" i="10"/>
  <c r="AS85" i="1"/>
  <c r="D37" i="10"/>
  <c r="I37" i="10" s="1"/>
  <c r="AS81" i="1"/>
  <c r="D33" i="10"/>
  <c r="I33" i="10" s="1"/>
  <c r="AS77" i="1"/>
  <c r="D29" i="10"/>
  <c r="I29" i="10" s="1"/>
  <c r="AS73" i="1"/>
  <c r="D25" i="10"/>
  <c r="I25" i="10" s="1"/>
  <c r="AS69" i="1"/>
  <c r="D21" i="10"/>
  <c r="I50" i="10"/>
  <c r="J50" i="10" s="1"/>
  <c r="AS62" i="1"/>
  <c r="I31" i="10"/>
  <c r="J31" i="10" s="1"/>
  <c r="AW17"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W23" i="6"/>
  <c r="AW17" i="7"/>
  <c r="P6" i="7" s="1"/>
  <c r="AW18" i="8"/>
  <c r="E52" i="11"/>
  <c r="F51" i="11"/>
  <c r="D51" i="11"/>
  <c r="E50" i="11"/>
  <c r="F49" i="11"/>
  <c r="D49" i="11"/>
  <c r="E48" i="11"/>
  <c r="F47" i="11"/>
  <c r="J47" i="11" s="1"/>
  <c r="D47" i="11"/>
  <c r="E46" i="11"/>
  <c r="F45" i="11"/>
  <c r="D45" i="11"/>
  <c r="J45" i="11" s="1"/>
  <c r="E44" i="11"/>
  <c r="F43" i="11"/>
  <c r="D43" i="11"/>
  <c r="E42" i="11"/>
  <c r="J42" i="11" s="1"/>
  <c r="F41" i="11"/>
  <c r="D41" i="11"/>
  <c r="E40" i="11"/>
  <c r="F39" i="11"/>
  <c r="J39" i="11" s="1"/>
  <c r="D39" i="11"/>
  <c r="E38" i="11"/>
  <c r="F37" i="11"/>
  <c r="D37" i="11"/>
  <c r="E36" i="11"/>
  <c r="F35" i="11"/>
  <c r="D35" i="11"/>
  <c r="E34" i="11"/>
  <c r="F33" i="11"/>
  <c r="D33" i="11"/>
  <c r="E32" i="11"/>
  <c r="F31" i="11"/>
  <c r="D31" i="11"/>
  <c r="E30" i="11"/>
  <c r="F29" i="11"/>
  <c r="D29" i="11"/>
  <c r="J29" i="11" s="1"/>
  <c r="E28" i="11"/>
  <c r="F27" i="11"/>
  <c r="D27" i="11"/>
  <c r="E26" i="11"/>
  <c r="J26" i="11" s="1"/>
  <c r="F25" i="11"/>
  <c r="D25" i="11"/>
  <c r="E24" i="11"/>
  <c r="F23" i="11"/>
  <c r="D23" i="11"/>
  <c r="E22" i="11"/>
  <c r="J22" i="11" s="1"/>
  <c r="F21" i="11"/>
  <c r="D21" i="11"/>
  <c r="E20" i="11"/>
  <c r="F19" i="11"/>
  <c r="D19" i="11"/>
  <c r="E18" i="11"/>
  <c r="J18" i="11" s="1"/>
  <c r="F17" i="11"/>
  <c r="D17" i="11"/>
  <c r="E16" i="11"/>
  <c r="F15" i="11"/>
  <c r="D15" i="11"/>
  <c r="E14" i="11"/>
  <c r="J14" i="11" s="1"/>
  <c r="F13" i="11"/>
  <c r="D13" i="11"/>
  <c r="E12" i="11"/>
  <c r="F11" i="11"/>
  <c r="D11" i="11"/>
  <c r="E10" i="11"/>
  <c r="J10" i="11" s="1"/>
  <c r="F9" i="11"/>
  <c r="D9" i="11"/>
  <c r="E8" i="11"/>
  <c r="D5" i="11"/>
  <c r="J5" i="11" s="1"/>
  <c r="AS55" i="7"/>
  <c r="M12" i="7" s="1"/>
  <c r="D7" i="11"/>
  <c r="J7" i="11" s="1"/>
  <c r="AS52" i="8"/>
  <c r="E4" i="11"/>
  <c r="AW17" i="8"/>
  <c r="AW23" i="8"/>
  <c r="AS53" i="8"/>
  <c r="AS54" i="8"/>
  <c r="AS55" i="8"/>
  <c r="AS57" i="8"/>
  <c r="AS59" i="8"/>
  <c r="AS61" i="8"/>
  <c r="AS63" i="8"/>
  <c r="AS65" i="8"/>
  <c r="AS67" i="8"/>
  <c r="AS69" i="8"/>
  <c r="AS71" i="8"/>
  <c r="AS73" i="8"/>
  <c r="AS75" i="8"/>
  <c r="AS77" i="8"/>
  <c r="AS79" i="8"/>
  <c r="AS81" i="8"/>
  <c r="AS83" i="8"/>
  <c r="AS85" i="8"/>
  <c r="AS87" i="8"/>
  <c r="AS89" i="8"/>
  <c r="AS91" i="8"/>
  <c r="AS93" i="8"/>
  <c r="AS95" i="8"/>
  <c r="AS97" i="8"/>
  <c r="AS99" i="8"/>
  <c r="AS53" i="9"/>
  <c r="AS54" i="9"/>
  <c r="AS55" i="9"/>
  <c r="AS56" i="9"/>
  <c r="AS58" i="9"/>
  <c r="AS60" i="9"/>
  <c r="AS62" i="9"/>
  <c r="AS64" i="9"/>
  <c r="AS66" i="9"/>
  <c r="AS68" i="9"/>
  <c r="AS70" i="9"/>
  <c r="AS72" i="9"/>
  <c r="AS74" i="9"/>
  <c r="AS76" i="9"/>
  <c r="AS78" i="9"/>
  <c r="AS80" i="9"/>
  <c r="AS82" i="9"/>
  <c r="AS84" i="9"/>
  <c r="AS86" i="9"/>
  <c r="AS88" i="9"/>
  <c r="AS90" i="9"/>
  <c r="AS92" i="9"/>
  <c r="AS94" i="9"/>
  <c r="AS96" i="9"/>
  <c r="AS98" i="9"/>
  <c r="AS100" i="9"/>
  <c r="AW17" i="9"/>
  <c r="AW23" i="9"/>
  <c r="I51" i="10"/>
  <c r="K51" i="11" s="1"/>
  <c r="I39" i="10"/>
  <c r="J39" i="10" s="1"/>
  <c r="I46" i="10"/>
  <c r="J46" i="10" s="1"/>
  <c r="J46" i="11"/>
  <c r="J30" i="11"/>
  <c r="J32" i="11"/>
  <c r="J33" i="11"/>
  <c r="J38" i="10"/>
  <c r="K38" i="11"/>
  <c r="M14" i="9"/>
  <c r="M14" i="7"/>
  <c r="M14" i="8"/>
  <c r="F4" i="10"/>
  <c r="AS52" i="9"/>
  <c r="E4" i="10"/>
  <c r="P6" i="6"/>
  <c r="I36" i="10"/>
  <c r="I26" i="10"/>
  <c r="I47" i="10"/>
  <c r="I41" i="10"/>
  <c r="I35" i="10"/>
  <c r="I34" i="10"/>
  <c r="I30" i="10"/>
  <c r="I43" i="10"/>
  <c r="I42" i="10"/>
  <c r="I27" i="10"/>
  <c r="Z105" i="1"/>
  <c r="C24" i="10"/>
  <c r="C23" i="10"/>
  <c r="C22" i="10"/>
  <c r="C21" i="10"/>
  <c r="C20" i="10"/>
  <c r="C19" i="10"/>
  <c r="C18" i="10"/>
  <c r="C17" i="10"/>
  <c r="C16" i="10"/>
  <c r="C15" i="10"/>
  <c r="C14" i="10"/>
  <c r="C13" i="10"/>
  <c r="C12" i="10"/>
  <c r="C11" i="10"/>
  <c r="C10" i="10"/>
  <c r="C9" i="10"/>
  <c r="C8" i="10"/>
  <c r="C7" i="10"/>
  <c r="C6" i="10"/>
  <c r="C5" i="10"/>
  <c r="B24" i="10"/>
  <c r="B23" i="10"/>
  <c r="B22" i="10"/>
  <c r="B21" i="10"/>
  <c r="B20" i="10"/>
  <c r="B19" i="10"/>
  <c r="B18" i="10"/>
  <c r="B17" i="10"/>
  <c r="B16" i="10"/>
  <c r="B15" i="10"/>
  <c r="B14" i="10"/>
  <c r="B13" i="10"/>
  <c r="B12" i="10"/>
  <c r="B11" i="10"/>
  <c r="B10" i="10"/>
  <c r="B9" i="10"/>
  <c r="B8" i="10"/>
  <c r="B7" i="10"/>
  <c r="B6" i="10"/>
  <c r="B5" i="10"/>
  <c r="C4" i="10"/>
  <c r="B4" i="10"/>
  <c r="AV8" i="1"/>
  <c r="AU11" i="1"/>
  <c r="AW11" i="1" s="1"/>
  <c r="AU14" i="1"/>
  <c r="AW14" i="1" s="1"/>
  <c r="AU16" i="1"/>
  <c r="AW16" i="1" s="1"/>
  <c r="AU21" i="1"/>
  <c r="AU8" i="1"/>
  <c r="AU9" i="1"/>
  <c r="AW9" i="1" s="1"/>
  <c r="AU10" i="1"/>
  <c r="AW10" i="1" s="1"/>
  <c r="AU12" i="1"/>
  <c r="AW12" i="1" s="1"/>
  <c r="AU13" i="1"/>
  <c r="AW13" i="1" s="1"/>
  <c r="AU15" i="1"/>
  <c r="AW15" i="1" s="1"/>
  <c r="AU17" i="1"/>
  <c r="AW17" i="1" s="1"/>
  <c r="AU18" i="1"/>
  <c r="AW18" i="1" s="1"/>
  <c r="AU19" i="1"/>
  <c r="AU20" i="1"/>
  <c r="Z104" i="1"/>
  <c r="C5" i="1"/>
  <c r="D48" i="1"/>
  <c r="C3" i="1"/>
  <c r="C2" i="1"/>
  <c r="AU22" i="1"/>
  <c r="AU23" i="1"/>
  <c r="AW23" i="1" s="1"/>
  <c r="AU24" i="1"/>
  <c r="AU25" i="1"/>
  <c r="K50" i="11" l="1"/>
  <c r="K39" i="11"/>
  <c r="J9" i="11"/>
  <c r="J41" i="11"/>
  <c r="J51" i="11"/>
  <c r="J17" i="11"/>
  <c r="J49" i="11"/>
  <c r="P6" i="8"/>
  <c r="M11" i="6"/>
  <c r="J50" i="11"/>
  <c r="L50" i="11" s="1"/>
  <c r="M50" i="11" s="1"/>
  <c r="J48" i="11"/>
  <c r="J38" i="11"/>
  <c r="J36" i="11"/>
  <c r="J28" i="11"/>
  <c r="J16" i="11"/>
  <c r="AW8" i="1"/>
  <c r="P6" i="1" s="1"/>
  <c r="P6" i="9"/>
  <c r="M10" i="8"/>
  <c r="J8" i="11"/>
  <c r="J11" i="11"/>
  <c r="J13" i="11"/>
  <c r="J21" i="11"/>
  <c r="J23" i="11"/>
  <c r="J24" i="11"/>
  <c r="J31" i="11"/>
  <c r="L31" i="11" s="1"/>
  <c r="M31" i="11" s="1"/>
  <c r="J37" i="11"/>
  <c r="J40" i="11"/>
  <c r="J43" i="11"/>
  <c r="J15" i="11"/>
  <c r="J34" i="11"/>
  <c r="M9" i="8"/>
  <c r="M8" i="6"/>
  <c r="M10" i="7"/>
  <c r="M10" i="6"/>
  <c r="M8" i="7"/>
  <c r="M11" i="7"/>
  <c r="M12" i="8"/>
  <c r="K31" i="11"/>
  <c r="J19" i="11"/>
  <c r="J25" i="11"/>
  <c r="J27" i="11"/>
  <c r="J35" i="11"/>
  <c r="M9" i="7"/>
  <c r="M12" i="9"/>
  <c r="M8" i="8"/>
  <c r="M11" i="8"/>
  <c r="M9" i="6"/>
  <c r="K46" i="11"/>
  <c r="J51" i="10"/>
  <c r="L46" i="11"/>
  <c r="M46" i="11" s="1"/>
  <c r="L51" i="11"/>
  <c r="M51" i="11" s="1"/>
  <c r="L39" i="11"/>
  <c r="M39" i="11" s="1"/>
  <c r="M9" i="9"/>
  <c r="L38" i="11"/>
  <c r="M38" i="11" s="1"/>
  <c r="M12" i="6"/>
  <c r="J4" i="11"/>
  <c r="J33" i="10"/>
  <c r="K33" i="11"/>
  <c r="L33" i="11" s="1"/>
  <c r="M33" i="11" s="1"/>
  <c r="J47" i="10"/>
  <c r="K47" i="11"/>
  <c r="L47" i="11" s="1"/>
  <c r="M47" i="11" s="1"/>
  <c r="J25" i="10"/>
  <c r="K25" i="11"/>
  <c r="J44" i="10"/>
  <c r="K44" i="11"/>
  <c r="L44" i="11" s="1"/>
  <c r="M44" i="11" s="1"/>
  <c r="J43" i="10"/>
  <c r="K43" i="11"/>
  <c r="L43" i="11" s="1"/>
  <c r="M43" i="11" s="1"/>
  <c r="J35" i="10"/>
  <c r="K35" i="11"/>
  <c r="J45" i="10"/>
  <c r="K45" i="11"/>
  <c r="L45" i="11" s="1"/>
  <c r="M45" i="11" s="1"/>
  <c r="J48" i="10"/>
  <c r="K48" i="11"/>
  <c r="L48" i="11" s="1"/>
  <c r="M48" i="11" s="1"/>
  <c r="J29" i="10"/>
  <c r="K29" i="11"/>
  <c r="L29" i="11" s="1"/>
  <c r="M29" i="11" s="1"/>
  <c r="J27" i="10"/>
  <c r="K27" i="11"/>
  <c r="J30" i="10"/>
  <c r="K30" i="11"/>
  <c r="L30" i="11" s="1"/>
  <c r="M30" i="11" s="1"/>
  <c r="J41" i="10"/>
  <c r="K41" i="11"/>
  <c r="L41" i="11" s="1"/>
  <c r="M41" i="11" s="1"/>
  <c r="J49" i="10"/>
  <c r="K49" i="11"/>
  <c r="L49" i="11" s="1"/>
  <c r="M49" i="11" s="1"/>
  <c r="J52" i="10"/>
  <c r="K52" i="11"/>
  <c r="L52" i="11" s="1"/>
  <c r="M52" i="11" s="1"/>
  <c r="J40" i="10"/>
  <c r="K40" i="11"/>
  <c r="L40" i="11" s="1"/>
  <c r="M40" i="11" s="1"/>
  <c r="J32" i="10"/>
  <c r="K32" i="11"/>
  <c r="L32" i="11" s="1"/>
  <c r="M32" i="11" s="1"/>
  <c r="J37" i="10"/>
  <c r="K37" i="11"/>
  <c r="L37" i="11" s="1"/>
  <c r="M37" i="11" s="1"/>
  <c r="J42" i="10"/>
  <c r="K42" i="11"/>
  <c r="L42" i="11" s="1"/>
  <c r="M42" i="11" s="1"/>
  <c r="J34" i="10"/>
  <c r="K34" i="11"/>
  <c r="J26" i="10"/>
  <c r="K26" i="11"/>
  <c r="L26" i="11" s="1"/>
  <c r="M26" i="11" s="1"/>
  <c r="J36" i="10"/>
  <c r="K36" i="11"/>
  <c r="L36" i="11" s="1"/>
  <c r="M36" i="11" s="1"/>
  <c r="J28" i="10"/>
  <c r="K28" i="11"/>
  <c r="L28" i="11" s="1"/>
  <c r="M28" i="11" s="1"/>
  <c r="M10" i="9"/>
  <c r="M8" i="9"/>
  <c r="M11" i="9"/>
  <c r="I18" i="10"/>
  <c r="I19" i="10"/>
  <c r="I23" i="10"/>
  <c r="I11" i="10"/>
  <c r="I17" i="10"/>
  <c r="I21" i="10"/>
  <c r="I5" i="10"/>
  <c r="L34" i="11" l="1"/>
  <c r="M34" i="11" s="1"/>
  <c r="L27" i="11"/>
  <c r="M27" i="11" s="1"/>
  <c r="L35" i="11"/>
  <c r="M35" i="11" s="1"/>
  <c r="M15" i="7"/>
  <c r="AB4" i="7" s="1"/>
  <c r="M15" i="8"/>
  <c r="AB4" i="8" s="1"/>
  <c r="M15" i="6"/>
  <c r="AB4" i="6" s="1"/>
  <c r="L25" i="11"/>
  <c r="M25" i="11" s="1"/>
  <c r="K5" i="11"/>
  <c r="L5" i="11" s="1"/>
  <c r="M5" i="11" s="1"/>
  <c r="J5" i="10"/>
  <c r="J23" i="10"/>
  <c r="K23" i="11"/>
  <c r="L23" i="11" s="1"/>
  <c r="M23" i="11" s="1"/>
  <c r="J17" i="10"/>
  <c r="K17" i="11"/>
  <c r="L17" i="11" s="1"/>
  <c r="M17" i="11" s="1"/>
  <c r="J11" i="10"/>
  <c r="K11" i="11"/>
  <c r="L11" i="11" s="1"/>
  <c r="M11" i="11" s="1"/>
  <c r="J18" i="10"/>
  <c r="K18" i="11"/>
  <c r="L18" i="11" s="1"/>
  <c r="M18" i="11" s="1"/>
  <c r="J21" i="10"/>
  <c r="K21" i="11"/>
  <c r="L21" i="11" s="1"/>
  <c r="M21" i="11" s="1"/>
  <c r="J19" i="10"/>
  <c r="K19" i="11"/>
  <c r="L19" i="11" s="1"/>
  <c r="M19" i="11" s="1"/>
  <c r="M15" i="9"/>
  <c r="AB4" i="9" s="1"/>
  <c r="I6" i="10"/>
  <c r="I7" i="10"/>
  <c r="I10" i="10"/>
  <c r="I14" i="10"/>
  <c r="I9" i="10"/>
  <c r="I13" i="10"/>
  <c r="I15" i="10"/>
  <c r="I22" i="10"/>
  <c r="D4" i="10"/>
  <c r="I4" i="10" s="1"/>
  <c r="M14" i="1"/>
  <c r="I20" i="10"/>
  <c r="I24" i="10"/>
  <c r="I12" i="10"/>
  <c r="I16" i="10"/>
  <c r="I8" i="10"/>
  <c r="J13" i="10" l="1"/>
  <c r="K13" i="11"/>
  <c r="L13" i="11" s="1"/>
  <c r="M13" i="11" s="1"/>
  <c r="J12" i="10"/>
  <c r="K12" i="11"/>
  <c r="L12" i="11" s="1"/>
  <c r="M12" i="11" s="1"/>
  <c r="K4" i="11"/>
  <c r="L4" i="11" s="1"/>
  <c r="M4" i="11" s="1"/>
  <c r="J4" i="10"/>
  <c r="J9" i="10"/>
  <c r="K9" i="11"/>
  <c r="L9" i="11" s="1"/>
  <c r="M9" i="11" s="1"/>
  <c r="J6" i="10"/>
  <c r="K6" i="11"/>
  <c r="L6" i="11" s="1"/>
  <c r="M6" i="11" s="1"/>
  <c r="J8" i="10"/>
  <c r="K8" i="11"/>
  <c r="L8" i="11" s="1"/>
  <c r="M8" i="11" s="1"/>
  <c r="J10" i="10"/>
  <c r="K10" i="11"/>
  <c r="L10" i="11" s="1"/>
  <c r="M10" i="11" s="1"/>
  <c r="J24" i="10"/>
  <c r="K24" i="11"/>
  <c r="L24" i="11" s="1"/>
  <c r="M24" i="11" s="1"/>
  <c r="J22" i="10"/>
  <c r="K22" i="11"/>
  <c r="L22" i="11" s="1"/>
  <c r="M22" i="11" s="1"/>
  <c r="J14" i="10"/>
  <c r="K14" i="11"/>
  <c r="L14" i="11" s="1"/>
  <c r="M14" i="11" s="1"/>
  <c r="K15" i="11"/>
  <c r="L15" i="11" s="1"/>
  <c r="M15" i="11" s="1"/>
  <c r="J15" i="10"/>
  <c r="J20" i="10"/>
  <c r="K20" i="11"/>
  <c r="L20" i="11" s="1"/>
  <c r="M20" i="11" s="1"/>
  <c r="J16" i="10"/>
  <c r="K16" i="11"/>
  <c r="L16" i="11" s="1"/>
  <c r="M16" i="11" s="1"/>
  <c r="J7" i="10"/>
  <c r="K7" i="11"/>
  <c r="L7" i="11" s="1"/>
  <c r="M7" i="11" s="1"/>
  <c r="M10" i="1"/>
  <c r="M12" i="1"/>
  <c r="M8" i="1"/>
  <c r="M9" i="1"/>
  <c r="M11" i="1"/>
  <c r="C54" i="10" l="1"/>
  <c r="C57" i="10"/>
  <c r="C60" i="11"/>
  <c r="J54" i="10"/>
  <c r="C55" i="10"/>
  <c r="C56" i="10"/>
  <c r="C58" i="10"/>
  <c r="M15" i="1"/>
  <c r="AB4" i="1" s="1"/>
  <c r="C56" i="11"/>
  <c r="C57" i="11"/>
  <c r="C55" i="11"/>
  <c r="M54" i="11" s="1"/>
  <c r="C58" i="11"/>
  <c r="C59" i="11"/>
  <c r="D57" i="10" l="1"/>
  <c r="D55" i="10"/>
  <c r="J55" i="10"/>
  <c r="J56" i="10" s="1"/>
  <c r="D54" i="10"/>
  <c r="D58" i="10"/>
  <c r="D56" i="10"/>
  <c r="M55" i="11"/>
  <c r="M56" i="11" l="1"/>
  <c r="M57" i="11" s="1"/>
</calcChain>
</file>

<file path=xl/sharedStrings.xml><?xml version="1.0" encoding="utf-8"?>
<sst xmlns="http://schemas.openxmlformats.org/spreadsheetml/2006/main" count="425" uniqueCount="173">
  <si>
    <t>ÖĞRENCİNİN</t>
  </si>
  <si>
    <t>SORULAR</t>
  </si>
  <si>
    <t>SONUÇ</t>
  </si>
  <si>
    <t>SIRA
NO</t>
  </si>
  <si>
    <t>OKUL
 NO</t>
  </si>
  <si>
    <t>ADI VE SOYADI</t>
  </si>
  <si>
    <t>PUAN</t>
  </si>
  <si>
    <t>SORULARA GÖRE BAŞARI (%)</t>
  </si>
  <si>
    <t>TOPLAM</t>
  </si>
  <si>
    <t>SINAV ANALİZİ</t>
  </si>
  <si>
    <t>Alınan puanların ortalaması</t>
  </si>
  <si>
    <t>SINAVIN DEĞERLENDİRİLMESİ</t>
  </si>
  <si>
    <t xml:space="preserve">Okul </t>
  </si>
  <si>
    <t xml:space="preserve">Öğretim Yılı </t>
  </si>
  <si>
    <t xml:space="preserve">Dönem </t>
  </si>
  <si>
    <t xml:space="preserve">Sınıf </t>
  </si>
  <si>
    <t>Puan</t>
  </si>
  <si>
    <t>GRAFİK ANALİZ</t>
  </si>
  <si>
    <t>Yapılan sınavda sınıfın genel başarı yüzdesi</t>
  </si>
  <si>
    <t>olmuştur.</t>
  </si>
  <si>
    <t>Soruların ilgili olduğu konular</t>
  </si>
  <si>
    <t>SORU ANALİZİ VE SINAV BAŞARI DEĞERLENDİRMESİ</t>
  </si>
  <si>
    <t>: 1.Dönem</t>
  </si>
  <si>
    <t>Sınıf</t>
  </si>
  <si>
    <t>:</t>
  </si>
  <si>
    <t>Ders</t>
  </si>
  <si>
    <t>Öğretmen</t>
  </si>
  <si>
    <t>Okul</t>
  </si>
  <si>
    <t>Öğretim Yılı</t>
  </si>
  <si>
    <t>Bilgileri Doldurunuz.</t>
  </si>
  <si>
    <t>Branşı</t>
  </si>
  <si>
    <t>Buraya dokunmayınız. Yazıcıda bu kısım çıkmaz.Formüller için gereklidir. Sakın Silmeyin…</t>
  </si>
  <si>
    <t>Sınav No</t>
  </si>
  <si>
    <r>
      <rPr>
        <b/>
        <sz val="10"/>
        <rFont val="Tahoma"/>
        <family val="2"/>
        <charset val="162"/>
      </rPr>
      <t>GEÇMEZ</t>
    </r>
    <r>
      <rPr>
        <sz val="10"/>
        <rFont val="Tahoma"/>
        <family val="2"/>
        <charset val="162"/>
      </rPr>
      <t xml:space="preserve"> alan öğrenci sayısı</t>
    </r>
  </si>
  <si>
    <r>
      <rPr>
        <b/>
        <sz val="10"/>
        <rFont val="Tahoma"/>
        <family val="2"/>
        <charset val="162"/>
      </rPr>
      <t>GEÇER</t>
    </r>
    <r>
      <rPr>
        <sz val="10"/>
        <rFont val="Tahoma"/>
        <family val="2"/>
        <charset val="162"/>
      </rPr>
      <t xml:space="preserve"> alan öğrenci sayısı</t>
    </r>
  </si>
  <si>
    <r>
      <rPr>
        <b/>
        <sz val="10"/>
        <rFont val="Tahoma"/>
        <family val="2"/>
        <charset val="162"/>
      </rPr>
      <t>ORTA</t>
    </r>
    <r>
      <rPr>
        <sz val="10"/>
        <rFont val="Tahoma"/>
        <family val="2"/>
        <charset val="162"/>
      </rPr>
      <t xml:space="preserve"> alan öğrenci sayısı</t>
    </r>
  </si>
  <si>
    <r>
      <rPr>
        <b/>
        <sz val="10"/>
        <rFont val="Tahoma"/>
        <family val="2"/>
        <charset val="162"/>
      </rPr>
      <t>İYİ</t>
    </r>
    <r>
      <rPr>
        <sz val="10"/>
        <rFont val="Tahoma"/>
        <family val="2"/>
        <charset val="162"/>
      </rPr>
      <t xml:space="preserve"> alan öğrenci sayısı</t>
    </r>
  </si>
  <si>
    <r>
      <rPr>
        <b/>
        <sz val="10"/>
        <rFont val="Tahoma"/>
        <family val="2"/>
        <charset val="162"/>
      </rPr>
      <t>PEKİYİ</t>
    </r>
    <r>
      <rPr>
        <sz val="10"/>
        <rFont val="Tahoma"/>
        <family val="2"/>
        <charset val="162"/>
      </rPr>
      <t xml:space="preserve"> alan öğrenci sayısı</t>
    </r>
  </si>
  <si>
    <t>: 1.Sınav</t>
  </si>
  <si>
    <t>Okul Müdürü</t>
  </si>
  <si>
    <t>Sınıfın Başarı Yüzdesi</t>
  </si>
  <si>
    <t>Aşağıda belirtilen konularda başarı oranı %50 nin altında kalmıştır.</t>
  </si>
  <si>
    <t xml:space="preserve"> Yazılı kağıtları öğrencilere dağıtılarak yaptıkları doğru ve yanlış cevapları görmeleri sağlandı. Sınıfta genel olarak çözülemeyen sorular ayrıntıları açıklanarak tekrar çözüldü. Çözülemeyen soruyla ilgili konular üzerinde ayrıntılı olarak açıklama yapıldı. Yapılan hatalar vurgulandı.</t>
  </si>
  <si>
    <t>SIRA NO</t>
  </si>
  <si>
    <t>OKUL NO</t>
  </si>
  <si>
    <t>ADI SOYADI</t>
  </si>
  <si>
    <t>1.SINAV SONUCU</t>
  </si>
  <si>
    <t>2.SINAV SONUCU</t>
  </si>
  <si>
    <t>3.SINAV SONUCU</t>
  </si>
  <si>
    <t>ORTALAMA</t>
  </si>
  <si>
    <t>DURUMU</t>
  </si>
  <si>
    <t>1.SINAV</t>
  </si>
  <si>
    <t>2.SINAV</t>
  </si>
  <si>
    <t>3.SINAV</t>
  </si>
  <si>
    <t>PROJE</t>
  </si>
  <si>
    <t>2.DÖNEM ORT.</t>
  </si>
  <si>
    <t>YIL SONU ORT.</t>
  </si>
  <si>
    <t>1.DÖNEM ORT.</t>
  </si>
  <si>
    <t>YIL SONU DURUMU</t>
  </si>
  <si>
    <t>YIL SONU BAŞARI ANALİZİ</t>
  </si>
  <si>
    <r>
      <t xml:space="preserve">GEÇMEZ </t>
    </r>
    <r>
      <rPr>
        <sz val="8"/>
        <rFont val="Arial Tur"/>
        <charset val="162"/>
      </rPr>
      <t>alan öğrenci sayısı</t>
    </r>
  </si>
  <si>
    <r>
      <t xml:space="preserve">GEÇER </t>
    </r>
    <r>
      <rPr>
        <sz val="8"/>
        <rFont val="Arial Tur"/>
        <charset val="162"/>
      </rPr>
      <t>alan öğrenci sayısı</t>
    </r>
  </si>
  <si>
    <r>
      <t xml:space="preserve">ORTA </t>
    </r>
    <r>
      <rPr>
        <sz val="8"/>
        <rFont val="Arial Tur"/>
        <charset val="162"/>
      </rPr>
      <t>alan öğrenci sayısı</t>
    </r>
  </si>
  <si>
    <r>
      <t xml:space="preserve">İYİ </t>
    </r>
    <r>
      <rPr>
        <sz val="8"/>
        <rFont val="Arial Tur"/>
        <charset val="162"/>
      </rPr>
      <t>alan öğrenci sayısı</t>
    </r>
  </si>
  <si>
    <r>
      <t xml:space="preserve">PEKİYİ </t>
    </r>
    <r>
      <rPr>
        <sz val="8"/>
        <rFont val="Arial Tur"/>
        <charset val="162"/>
      </rPr>
      <t>alan öğrenci sayısı</t>
    </r>
  </si>
  <si>
    <t>YIL SONU PUAN ORTALAMASI</t>
  </si>
  <si>
    <t>Yıl sonunda Başarılı Öğrenci Sayısı</t>
  </si>
  <si>
    <t>1.DÖNEM BAŞARI ANALİZİ</t>
  </si>
  <si>
    <t>Yıl sonunda Başarısız Öğrenci Sayısı</t>
  </si>
  <si>
    <t>YIL SONU BAŞARI YÜZDESİ (%)</t>
  </si>
  <si>
    <t>Dönem sonunda toplam başarısız öğrenci sayısı</t>
  </si>
  <si>
    <t>Dönem sonunda toplam başarılı öğrenci sayısı</t>
  </si>
  <si>
    <t>1.DÖNEM BAŞARI YÜZDESİ</t>
  </si>
  <si>
    <t>YÜZDESİ</t>
  </si>
  <si>
    <t>TOPLAM ÖĞRENCİ SAYISI</t>
  </si>
  <si>
    <r>
      <t xml:space="preserve">GEÇMEZ </t>
    </r>
    <r>
      <rPr>
        <sz val="8"/>
        <rFont val="Arial"/>
        <family val="2"/>
        <charset val="162"/>
      </rPr>
      <t>alan öğrenci sayısı</t>
    </r>
  </si>
  <si>
    <r>
      <t xml:space="preserve">GEÇER </t>
    </r>
    <r>
      <rPr>
        <sz val="8"/>
        <rFont val="Arial"/>
        <family val="2"/>
        <charset val="162"/>
      </rPr>
      <t>alan öğrenci sayısı</t>
    </r>
  </si>
  <si>
    <r>
      <t xml:space="preserve">ORTA </t>
    </r>
    <r>
      <rPr>
        <sz val="8"/>
        <rFont val="Arial"/>
        <family val="2"/>
        <charset val="162"/>
      </rPr>
      <t>alan öğrenci sayısı</t>
    </r>
  </si>
  <si>
    <r>
      <t xml:space="preserve">İYİ </t>
    </r>
    <r>
      <rPr>
        <sz val="8"/>
        <rFont val="Arial"/>
        <family val="2"/>
        <charset val="162"/>
      </rPr>
      <t>alan öğrenci sayısı</t>
    </r>
  </si>
  <si>
    <r>
      <t xml:space="preserve">PEKİYİ </t>
    </r>
    <r>
      <rPr>
        <sz val="8"/>
        <rFont val="Arial"/>
        <family val="2"/>
        <charset val="162"/>
      </rPr>
      <t>alan öğrenci sayısı</t>
    </r>
  </si>
  <si>
    <t>PERFORMANS ÖDEVİ 1</t>
  </si>
  <si>
    <t>PERFORMANS ÖDEVİ 2</t>
  </si>
  <si>
    <t xml:space="preserve">PERFORMANS 1 </t>
  </si>
  <si>
    <t xml:space="preserve">PERFORMANS 2 </t>
  </si>
  <si>
    <t>NOT:  (*)  II. DÖNEM NOTU 50'NİN ALTINDA "GEÇMEZ(*)"DİR</t>
  </si>
  <si>
    <t>: 2.Sınav</t>
  </si>
  <si>
    <t>: 3.Sınav</t>
  </si>
  <si>
    <t>: 2.Dönem</t>
  </si>
  <si>
    <t>M.GİZEM ERTAN</t>
  </si>
  <si>
    <t>AHMET CAN BAŞTÜZEL</t>
  </si>
  <si>
    <t>ESMA AKSOY</t>
  </si>
  <si>
    <t>MUHAMMED BUĞRAH YILDIRIM</t>
  </si>
  <si>
    <t>YUNUS EMRE ERKILIÇ</t>
  </si>
  <si>
    <t>ALİ HAYDAR BULUT</t>
  </si>
  <si>
    <t>SAFHA ÜNALAN</t>
  </si>
  <si>
    <t>BURAK SERCAN ASLAN</t>
  </si>
  <si>
    <t>HALİL METE GÜNEY</t>
  </si>
  <si>
    <t>BARIŞ KARAASLAN</t>
  </si>
  <si>
    <t>NESLİHAN GÜLSOY</t>
  </si>
  <si>
    <t>MUHAMMED TUĞRUL ARAS</t>
  </si>
  <si>
    <t>ARDA SEYHAT KAYA</t>
  </si>
  <si>
    <t>BARAN TÜRKÖZ</t>
  </si>
  <si>
    <t>TAYFUN DELİ</t>
  </si>
  <si>
    <t>ERDEM ÇAĞLAR</t>
  </si>
  <si>
    <t>SÜMEYYE DURAN</t>
  </si>
  <si>
    <t>LÜTFİ BERKE HAZİNECİOĞLU</t>
  </si>
  <si>
    <t>BERKE CEM MÜHÜRCÜOĞLU</t>
  </si>
  <si>
    <t>ÖMER CAN UYAR</t>
  </si>
  <si>
    <t>HAKAN KETENOĞLU</t>
  </si>
  <si>
    <t>YAVUZ EFE DEMİR</t>
  </si>
  <si>
    <t>CENGİZ EFE YURDAGÜL</t>
  </si>
  <si>
    <t>HAVVANUR ALTINTAŞ</t>
  </si>
  <si>
    <t>İREM ÜNAL</t>
  </si>
  <si>
    <t>BURAKCAN DÖLKELEŞ</t>
  </si>
  <si>
    <t>ÇAĞATAY PARTAL</t>
  </si>
  <si>
    <t>HATİCE AVAN</t>
  </si>
  <si>
    <t>ÖZGÜR AÇIKGÖZ</t>
  </si>
  <si>
    <t>TAHSİN CAN ÖNALP</t>
  </si>
  <si>
    <t>9/A SINIFI</t>
  </si>
  <si>
    <t>SADREDDİN KONEVİ KIZ ANADOLU İ.H.L.</t>
  </si>
  <si>
    <t>2021-2022</t>
  </si>
  <si>
    <t>MATEMATİK</t>
  </si>
  <si>
    <t>MEHMET DEMİRKAN</t>
  </si>
  <si>
    <t>RECEP KAYA</t>
  </si>
  <si>
    <t>HAYRUNNİSA BABACAN</t>
  </si>
  <si>
    <t>ÖNERMELER</t>
  </si>
  <si>
    <t>BİLEŞİK ÖNERME</t>
  </si>
  <si>
    <t>VE , VEYA BAĞLACI</t>
  </si>
  <si>
    <t>ÖNERMENİN DOĞRULUK DEĞERİ</t>
  </si>
  <si>
    <t>KOŞULLU ÖNERME</t>
  </si>
  <si>
    <t>ALT KÜME</t>
  </si>
  <si>
    <t>KÜMELERDE İŞLEMLER</t>
  </si>
  <si>
    <t>KÜME PROBLEMLERİ</t>
  </si>
  <si>
    <t>KÜMELERİN GÖSTERİM ŞEKİLLERİ</t>
  </si>
  <si>
    <t>NİCELEYİCİLER</t>
  </si>
  <si>
    <t>MATEMATİK ÖĞRETMENİ</t>
  </si>
  <si>
    <t>9/C</t>
  </si>
  <si>
    <t>CEMRE NAZ TOPAÇ</t>
  </si>
  <si>
    <t>ELİF NAZ AKMİL</t>
  </si>
  <si>
    <t>AYŞENUR İLERU</t>
  </si>
  <si>
    <t>REYYAN GÜLEÇ</t>
  </si>
  <si>
    <t>SÜEDA BEYZA DOĞANER</t>
  </si>
  <si>
    <t>ÇİĞDEM ALKAN</t>
  </si>
  <si>
    <t>CEMİLE KAYADUMAN</t>
  </si>
  <si>
    <t>SAFİYE BÜŞRA AKBULUT</t>
  </si>
  <si>
    <t>SUEDA HANBAY</t>
  </si>
  <si>
    <t>MELİS YAYLACI</t>
  </si>
  <si>
    <t>ESRA KARAGÖZ</t>
  </si>
  <si>
    <t>BELİNAY ORUÇ</t>
  </si>
  <si>
    <t>GÜLŞEN BABACAN</t>
  </si>
  <si>
    <t>ELİF BERRA GÜZEL</t>
  </si>
  <si>
    <t>BEYZA NUR GÜRBÜZ</t>
  </si>
  <si>
    <t>KEVSER SU BAŞTÜRK</t>
  </si>
  <si>
    <t>RABİA KEVSER SÖNMEZ</t>
  </si>
  <si>
    <t>İREM BERK</t>
  </si>
  <si>
    <t>FATMA ZEHRA EMER</t>
  </si>
  <si>
    <t>İKRA NUR ÇETİN</t>
  </si>
  <si>
    <t>HATİCE BEYZA ÖZDEMİR</t>
  </si>
  <si>
    <t>MERYEM KILINÇ</t>
  </si>
  <si>
    <t>ÜMMÜGÜLSÜM TATAROĞLU</t>
  </si>
  <si>
    <t>ZEYNEP RANA AYTAN</t>
  </si>
  <si>
    <t>ELİF ERÇETİN</t>
  </si>
  <si>
    <t>9/ C SINIFI</t>
  </si>
  <si>
    <t xml:space="preserve"> </t>
  </si>
  <si>
    <t>KÜMELER</t>
  </si>
  <si>
    <t>KARTEZYEN ÇARPIM</t>
  </si>
  <si>
    <t>1. DER. BİR BİLİNMEYENLİ DENK.</t>
  </si>
  <si>
    <t>1. DER. BİR BİLİNMEYENLİ EŞİT.</t>
  </si>
  <si>
    <t>PERİYODİK OLARAK TEKRAR ED.</t>
  </si>
  <si>
    <t>OBEB</t>
  </si>
  <si>
    <t>BÖLÜME-BÖLÜNEBİLME</t>
  </si>
  <si>
    <t>EKOK</t>
  </si>
  <si>
    <t>EŞİTSİZLİK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</si>
</sst>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dd/mm/yyyy;@"/>
    <numFmt numFmtId="166" formatCode="0.0"/>
  </numFmts>
  <fonts count="54" x14ac:knownFonts="1">
    <font>
      <sz val="10"/>
      <name val="Arial Tur"/>
      <charset val="162"/>
    </font>
    <font>
      <sz val="11"/>
      <color theme="1"/>
      <name val="Calibri"/>
      <family val="2"/>
      <charset val="162"/>
      <scheme val="minor"/>
    </font>
    <font>
      <b/>
      <sz val="10"/>
      <name val="Tahoma"/>
      <family val="2"/>
      <charset val="162"/>
    </font>
    <font>
      <b/>
      <sz val="8"/>
      <name val="Tahoma"/>
      <family val="2"/>
      <charset val="162"/>
    </font>
    <font>
      <sz val="10"/>
      <name val="Tahoma"/>
      <family val="2"/>
      <charset val="162"/>
    </font>
    <font>
      <sz val="11"/>
      <name val="Times New Roman"/>
      <family val="1"/>
      <charset val="162"/>
    </font>
    <font>
      <b/>
      <sz val="16"/>
      <name val="Times New Roman"/>
      <family val="1"/>
      <charset val="162"/>
    </font>
    <font>
      <b/>
      <sz val="10"/>
      <name val="Arial Tur"/>
      <charset val="162"/>
    </font>
    <font>
      <u/>
      <sz val="10"/>
      <color indexed="12"/>
      <name val="Arial Tur"/>
      <charset val="162"/>
    </font>
    <font>
      <sz val="10"/>
      <color indexed="10"/>
      <name val="Arial Tur"/>
      <charset val="162"/>
    </font>
    <font>
      <sz val="10"/>
      <color indexed="8"/>
      <name val="Arial Tur"/>
      <charset val="162"/>
    </font>
    <font>
      <u/>
      <sz val="10"/>
      <color indexed="56"/>
      <name val="Arial Tur"/>
      <charset val="162"/>
    </font>
    <font>
      <sz val="10"/>
      <color indexed="56"/>
      <name val="Arial Tur"/>
      <charset val="162"/>
    </font>
    <font>
      <sz val="9"/>
      <name val="Tahoma"/>
      <family val="2"/>
      <charset val="162"/>
    </font>
    <font>
      <b/>
      <sz val="11"/>
      <name val="Tahoma"/>
      <family val="2"/>
      <charset val="162"/>
    </font>
    <font>
      <b/>
      <sz val="11"/>
      <name val="Calibri"/>
      <family val="2"/>
      <charset val="162"/>
    </font>
    <font>
      <sz val="11"/>
      <name val="Calibri"/>
      <family val="2"/>
      <charset val="162"/>
    </font>
    <font>
      <b/>
      <sz val="12"/>
      <color indexed="56"/>
      <name val="Arial Tur"/>
      <charset val="162"/>
    </font>
    <font>
      <b/>
      <sz val="11"/>
      <name val="Times New Roman"/>
      <family val="1"/>
      <charset val="162"/>
    </font>
    <font>
      <sz val="10"/>
      <name val="Arial Tur"/>
      <charset val="162"/>
    </font>
    <font>
      <sz val="8"/>
      <name val="Arial Tur"/>
      <charset val="162"/>
    </font>
    <font>
      <sz val="10"/>
      <name val="Arial"/>
      <family val="2"/>
      <charset val="162"/>
    </font>
    <font>
      <sz val="10"/>
      <color indexed="8"/>
      <name val="Arial"/>
      <family val="2"/>
      <charset val="162"/>
    </font>
    <font>
      <b/>
      <sz val="10"/>
      <name val="Arial"/>
      <family val="2"/>
      <charset val="162"/>
    </font>
    <font>
      <sz val="7"/>
      <name val="Arial"/>
      <family val="2"/>
      <charset val="162"/>
    </font>
    <font>
      <sz val="12"/>
      <name val="Calibri"/>
      <family val="2"/>
      <charset val="162"/>
    </font>
    <font>
      <b/>
      <sz val="16"/>
      <name val="Tahoma"/>
      <family val="2"/>
      <charset val="162"/>
    </font>
    <font>
      <b/>
      <i/>
      <sz val="13"/>
      <name val="Arial"/>
      <family val="2"/>
      <charset val="162"/>
    </font>
    <font>
      <sz val="8"/>
      <name val="Arial"/>
      <family val="2"/>
      <charset val="162"/>
    </font>
    <font>
      <b/>
      <sz val="11"/>
      <name val="Arial Tur"/>
      <charset val="162"/>
    </font>
    <font>
      <b/>
      <sz val="9"/>
      <name val="Arial Tur"/>
      <charset val="162"/>
    </font>
    <font>
      <b/>
      <sz val="8"/>
      <name val="Arial Tur"/>
      <charset val="162"/>
    </font>
    <font>
      <b/>
      <sz val="9"/>
      <color indexed="9"/>
      <name val="Arial Tur"/>
      <charset val="162"/>
    </font>
    <font>
      <b/>
      <sz val="13"/>
      <name val="Arial Tur"/>
      <charset val="162"/>
    </font>
    <font>
      <b/>
      <sz val="9"/>
      <name val="Arial"/>
      <family val="2"/>
      <charset val="162"/>
    </font>
    <font>
      <b/>
      <u/>
      <sz val="12"/>
      <color indexed="12"/>
      <name val="Arial Tur"/>
      <charset val="162"/>
    </font>
    <font>
      <b/>
      <sz val="14"/>
      <name val="Arial"/>
      <family val="2"/>
      <charset val="162"/>
    </font>
    <font>
      <b/>
      <sz val="11"/>
      <color indexed="12"/>
      <name val="Arial Tur"/>
      <charset val="162"/>
    </font>
    <font>
      <b/>
      <sz val="13"/>
      <name val="Arial"/>
      <family val="2"/>
      <charset val="162"/>
    </font>
    <font>
      <b/>
      <sz val="9"/>
      <color indexed="9"/>
      <name val="Arial"/>
      <family val="2"/>
      <charset val="162"/>
    </font>
    <font>
      <b/>
      <sz val="11"/>
      <name val="Arial"/>
      <family val="2"/>
      <charset val="162"/>
    </font>
    <font>
      <b/>
      <sz val="8"/>
      <name val="Arial"/>
      <family val="2"/>
      <charset val="162"/>
    </font>
    <font>
      <b/>
      <sz val="15"/>
      <color indexed="12"/>
      <name val="Arial"/>
      <family val="2"/>
      <charset val="162"/>
    </font>
    <font>
      <sz val="11"/>
      <name val="Arial"/>
      <family val="2"/>
      <charset val="162"/>
    </font>
    <font>
      <b/>
      <sz val="7"/>
      <color indexed="9"/>
      <name val="Arial"/>
      <family val="2"/>
      <charset val="162"/>
    </font>
    <font>
      <b/>
      <sz val="11"/>
      <color indexed="10"/>
      <name val="Arial Tur"/>
      <charset val="162"/>
    </font>
    <font>
      <b/>
      <sz val="22"/>
      <name val="Arial"/>
      <family val="2"/>
      <charset val="162"/>
    </font>
    <font>
      <sz val="16"/>
      <color rgb="FF0000FF"/>
      <name val="Arial Tur"/>
      <charset val="162"/>
    </font>
    <font>
      <b/>
      <sz val="14"/>
      <name val="Arial Tur"/>
      <charset val="162"/>
    </font>
    <font>
      <sz val="10"/>
      <color rgb="FF0000FF"/>
      <name val="Arial Tur"/>
      <charset val="162"/>
    </font>
    <font>
      <sz val="14"/>
      <color rgb="FF0000FF"/>
      <name val="Arial"/>
      <family val="2"/>
      <charset val="162"/>
    </font>
    <font>
      <b/>
      <sz val="11"/>
      <color rgb="FFFF0000"/>
      <name val="Arial"/>
      <family val="2"/>
      <charset val="162"/>
    </font>
    <font>
      <sz val="8"/>
      <color indexed="8"/>
      <name val="Arial"/>
      <family val="2"/>
      <charset val="162"/>
    </font>
    <font>
      <sz val="12"/>
      <color indexed="30"/>
      <name val="Arial Tur"/>
      <charset val="16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rgb="FFFF3B3B"/>
        <bgColor indexed="64"/>
      </patternFill>
    </fill>
    <fill>
      <patternFill patternType="solid">
        <fgColor rgb="FFFFFFCC"/>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xf numFmtId="0" fontId="1" fillId="0" borderId="0"/>
  </cellStyleXfs>
  <cellXfs count="271">
    <xf numFmtId="0" fontId="0" fillId="0" borderId="0" xfId="0"/>
    <xf numFmtId="0" fontId="0" fillId="0" borderId="0" xfId="0" applyFill="1" applyProtection="1"/>
    <xf numFmtId="0" fontId="0" fillId="0" borderId="0" xfId="0" applyFill="1"/>
    <xf numFmtId="0" fontId="2" fillId="0" borderId="0" xfId="0" applyFont="1" applyFill="1" applyProtection="1"/>
    <xf numFmtId="0" fontId="0" fillId="0" borderId="0" xfId="0" applyFill="1" applyBorder="1"/>
    <xf numFmtId="0" fontId="9" fillId="0" borderId="0" xfId="0" applyFont="1" applyFill="1" applyAlignment="1">
      <alignment horizontal="center"/>
    </xf>
    <xf numFmtId="0" fontId="0" fillId="0" borderId="0" xfId="0" applyProtection="1"/>
    <xf numFmtId="0" fontId="0" fillId="0" borderId="0" xfId="0" applyFill="1" applyAlignment="1" applyProtection="1">
      <alignment horizontal="center"/>
    </xf>
    <xf numFmtId="0" fontId="0" fillId="3" borderId="0" xfId="0" applyFill="1" applyAlignment="1">
      <alignment horizontal="left"/>
    </xf>
    <xf numFmtId="0" fontId="0" fillId="3" borderId="0" xfId="0" applyFill="1"/>
    <xf numFmtId="1" fontId="0" fillId="3" borderId="0" xfId="0" applyNumberFormat="1" applyFont="1" applyFill="1" applyAlignment="1">
      <alignment horizontal="left"/>
    </xf>
    <xf numFmtId="1" fontId="0" fillId="3" borderId="0" xfId="0" applyNumberFormat="1" applyFill="1"/>
    <xf numFmtId="0" fontId="0" fillId="3" borderId="0" xfId="0" applyFont="1" applyFill="1" applyAlignment="1">
      <alignment horizontal="left"/>
    </xf>
    <xf numFmtId="0" fontId="2" fillId="2" borderId="2" xfId="0" applyFont="1" applyFill="1" applyBorder="1" applyAlignment="1" applyProtection="1">
      <alignment horizontal="center" vertical="center" wrapText="1"/>
    </xf>
    <xf numFmtId="0" fontId="10" fillId="0" borderId="0" xfId="0" applyFont="1" applyFill="1" applyProtection="1"/>
    <xf numFmtId="0" fontId="2" fillId="0" borderId="0" xfId="0" applyFont="1" applyFill="1" applyBorder="1" applyProtection="1"/>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vertical="top"/>
    </xf>
    <xf numFmtId="0" fontId="2" fillId="0" borderId="0" xfId="0" applyFont="1" applyFill="1" applyBorder="1" applyAlignment="1" applyProtection="1">
      <alignment vertical="top"/>
    </xf>
    <xf numFmtId="0" fontId="2" fillId="0" borderId="7" xfId="0" applyFont="1" applyFill="1" applyBorder="1" applyAlignment="1" applyProtection="1">
      <alignment vertical="top"/>
    </xf>
    <xf numFmtId="0" fontId="2" fillId="0" borderId="8" xfId="0" applyFont="1" applyFill="1" applyBorder="1" applyAlignment="1" applyProtection="1">
      <alignment vertical="top"/>
    </xf>
    <xf numFmtId="0" fontId="2" fillId="0" borderId="9" xfId="0" applyFont="1" applyFill="1" applyBorder="1" applyAlignment="1" applyProtection="1">
      <alignment vertical="top"/>
    </xf>
    <xf numFmtId="0" fontId="2" fillId="0" borderId="10" xfId="0" applyFont="1" applyFill="1" applyBorder="1" applyAlignment="1" applyProtection="1">
      <alignment vertical="top"/>
    </xf>
    <xf numFmtId="0" fontId="2" fillId="0" borderId="5"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165" fontId="0" fillId="0" borderId="0" xfId="0" applyNumberFormat="1" applyFill="1" applyAlignment="1" applyProtection="1"/>
    <xf numFmtId="0" fontId="0" fillId="0" borderId="0" xfId="0" applyFill="1" applyAlignment="1"/>
    <xf numFmtId="0" fontId="0" fillId="0" borderId="0" xfId="0" applyFill="1" applyAlignment="1" applyProtection="1"/>
    <xf numFmtId="0" fontId="2" fillId="0" borderId="11" xfId="0" applyNumberFormat="1" applyFont="1" applyFill="1" applyBorder="1" applyAlignment="1" applyProtection="1">
      <alignment horizontal="center" vertical="center"/>
    </xf>
    <xf numFmtId="0" fontId="2" fillId="2" borderId="2" xfId="0" applyFont="1" applyFill="1" applyBorder="1" applyAlignment="1" applyProtection="1">
      <alignment horizontal="left" vertical="center" wrapText="1"/>
    </xf>
    <xf numFmtId="0" fontId="0" fillId="2" borderId="2" xfId="0" applyFont="1" applyFill="1" applyBorder="1" applyAlignment="1">
      <alignment horizontal="center" vertical="center"/>
    </xf>
    <xf numFmtId="0" fontId="7" fillId="2" borderId="2" xfId="0" applyFont="1" applyFill="1" applyBorder="1" applyAlignment="1" applyProtection="1">
      <alignment horizontal="left" vertical="center"/>
    </xf>
    <xf numFmtId="0" fontId="0" fillId="2" borderId="2" xfId="0" applyFill="1" applyBorder="1" applyAlignment="1" applyProtection="1">
      <alignment vertical="center"/>
    </xf>
    <xf numFmtId="0" fontId="5" fillId="0" borderId="7" xfId="0" applyFont="1" applyFill="1" applyBorder="1" applyAlignment="1" applyProtection="1">
      <alignment vertical="top" wrapText="1" readingOrder="1"/>
    </xf>
    <xf numFmtId="0" fontId="5" fillId="0" borderId="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shrinkToFit="1"/>
      <protection locked="0"/>
    </xf>
    <xf numFmtId="49" fontId="22" fillId="0" borderId="2" xfId="0" applyNumberFormat="1" applyFont="1" applyFill="1" applyBorder="1" applyAlignment="1" applyProtection="1">
      <alignment horizontal="left" vertical="center" shrinkToFit="1"/>
      <protection locked="0"/>
    </xf>
    <xf numFmtId="1" fontId="23" fillId="0" borderId="17" xfId="0" applyNumberFormat="1" applyFont="1" applyFill="1" applyBorder="1" applyAlignment="1" applyProtection="1">
      <alignment horizontal="center" vertical="center"/>
    </xf>
    <xf numFmtId="0" fontId="2" fillId="0" borderId="20" xfId="0" applyNumberFormat="1" applyFont="1" applyFill="1" applyBorder="1" applyAlignment="1" applyProtection="1">
      <alignment horizontal="center" vertical="center"/>
    </xf>
    <xf numFmtId="0" fontId="4" fillId="0" borderId="21" xfId="0" applyFont="1" applyFill="1" applyBorder="1" applyAlignment="1" applyProtection="1">
      <alignment horizontal="center" vertical="center" shrinkToFit="1"/>
      <protection locked="0"/>
    </xf>
    <xf numFmtId="1" fontId="2" fillId="0" borderId="2" xfId="0" applyNumberFormat="1" applyFont="1" applyFill="1" applyBorder="1" applyAlignment="1" applyProtection="1">
      <alignment horizontal="center" vertical="center"/>
    </xf>
    <xf numFmtId="0" fontId="0" fillId="0" borderId="0" xfId="0" applyAlignment="1">
      <alignment horizontal="center"/>
    </xf>
    <xf numFmtId="0" fontId="30" fillId="0" borderId="0" xfId="0" applyFont="1" applyAlignment="1">
      <alignment horizontal="center" vertical="center" wrapText="1"/>
    </xf>
    <xf numFmtId="0" fontId="29"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28" fillId="0" borderId="2" xfId="0" applyFont="1" applyFill="1" applyBorder="1" applyAlignment="1" applyProtection="1">
      <alignment horizontal="left" vertical="center" wrapText="1"/>
    </xf>
    <xf numFmtId="0" fontId="0" fillId="0" borderId="0" xfId="0" applyBorder="1"/>
    <xf numFmtId="2" fontId="0" fillId="0" borderId="2" xfId="0" applyNumberFormat="1" applyBorder="1" applyAlignment="1" applyProtection="1">
      <alignment horizontal="center" vertical="center" wrapText="1"/>
    </xf>
    <xf numFmtId="0" fontId="32" fillId="2" borderId="2" xfId="0" applyFont="1" applyFill="1" applyBorder="1" applyAlignment="1" applyProtection="1">
      <alignment horizontal="center" vertical="center" textRotation="90" wrapText="1"/>
    </xf>
    <xf numFmtId="0" fontId="32" fillId="2" borderId="2" xfId="0" applyFont="1" applyFill="1" applyBorder="1" applyAlignment="1" applyProtection="1">
      <alignment horizontal="center" vertical="center" wrapText="1"/>
    </xf>
    <xf numFmtId="0" fontId="7" fillId="0" borderId="2" xfId="0" applyFont="1" applyBorder="1" applyAlignment="1" applyProtection="1">
      <alignment horizontal="center" vertical="center"/>
    </xf>
    <xf numFmtId="2" fontId="29" fillId="0" borderId="2" xfId="0" applyNumberFormat="1" applyFont="1" applyBorder="1" applyAlignment="1" applyProtection="1">
      <alignment horizontal="center" vertical="center"/>
    </xf>
    <xf numFmtId="0" fontId="20" fillId="0" borderId="0" xfId="0" applyFont="1"/>
    <xf numFmtId="1" fontId="2" fillId="0" borderId="0" xfId="0" applyNumberFormat="1" applyFont="1" applyFill="1" applyBorder="1" applyAlignment="1" applyProtection="1">
      <alignment vertical="center"/>
    </xf>
    <xf numFmtId="2" fontId="2" fillId="0" borderId="0" xfId="0" applyNumberFormat="1" applyFont="1" applyFill="1" applyBorder="1" applyAlignment="1" applyProtection="1">
      <alignment vertical="center"/>
    </xf>
    <xf numFmtId="2" fontId="2" fillId="0" borderId="2" xfId="0" applyNumberFormat="1" applyFont="1" applyFill="1" applyBorder="1" applyAlignment="1" applyProtection="1">
      <alignment vertical="center"/>
    </xf>
    <xf numFmtId="0" fontId="19" fillId="0" borderId="0" xfId="0" applyFont="1" applyBorder="1"/>
    <xf numFmtId="0" fontId="19" fillId="0" borderId="0" xfId="0" applyFont="1" applyFill="1" applyBorder="1"/>
    <xf numFmtId="1" fontId="29" fillId="0" borderId="2" xfId="0" applyNumberFormat="1" applyFont="1" applyBorder="1" applyAlignment="1">
      <alignment horizontal="center" vertical="center"/>
    </xf>
    <xf numFmtId="0" fontId="21" fillId="0" borderId="2" xfId="0" applyFont="1" applyFill="1" applyBorder="1" applyAlignment="1" applyProtection="1">
      <alignment horizontal="center" vertical="center"/>
    </xf>
    <xf numFmtId="0" fontId="21" fillId="0" borderId="2" xfId="0" applyFont="1" applyFill="1" applyBorder="1" applyAlignment="1" applyProtection="1">
      <alignment horizontal="left" vertical="center"/>
    </xf>
    <xf numFmtId="1" fontId="36" fillId="0" borderId="20" xfId="0" applyNumberFormat="1" applyFont="1" applyFill="1" applyBorder="1" applyAlignment="1" applyProtection="1">
      <alignment horizontal="center" vertical="center"/>
    </xf>
    <xf numFmtId="1" fontId="36" fillId="0" borderId="20" xfId="0" applyNumberFormat="1" applyFont="1" applyBorder="1" applyAlignment="1">
      <alignment horizontal="center" vertical="center"/>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vertical="center"/>
      <protection locked="0"/>
    </xf>
    <xf numFmtId="0" fontId="35" fillId="0" borderId="0" xfId="1" applyFont="1" applyFill="1" applyBorder="1"/>
    <xf numFmtId="0" fontId="7" fillId="0" borderId="0" xfId="0" applyFont="1" applyFill="1" applyBorder="1" applyProtection="1">
      <protection locked="0"/>
    </xf>
    <xf numFmtId="0" fontId="7" fillId="2" borderId="2" xfId="0" applyFont="1" applyFill="1" applyBorder="1" applyAlignment="1" applyProtection="1">
      <alignment horizontal="left"/>
    </xf>
    <xf numFmtId="0" fontId="21" fillId="0" borderId="2" xfId="0" applyFont="1" applyFill="1" applyBorder="1" applyAlignment="1" applyProtection="1">
      <alignment horizontal="center" vertical="center" wrapText="1"/>
      <protection locked="0"/>
    </xf>
    <xf numFmtId="2" fontId="37" fillId="0" borderId="2" xfId="0" applyNumberFormat="1" applyFont="1" applyBorder="1" applyAlignment="1">
      <alignment horizontal="center" vertical="center"/>
    </xf>
    <xf numFmtId="0" fontId="39" fillId="4" borderId="2"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xf>
    <xf numFmtId="0" fontId="23" fillId="0" borderId="2" xfId="0" applyFont="1" applyBorder="1" applyAlignment="1">
      <alignment horizontal="center" vertical="center"/>
    </xf>
    <xf numFmtId="0" fontId="21" fillId="0" borderId="0" xfId="0" applyFont="1"/>
    <xf numFmtId="1" fontId="23" fillId="0" borderId="2" xfId="0" applyNumberFormat="1" applyFont="1" applyFill="1" applyBorder="1" applyAlignment="1" applyProtection="1">
      <alignment horizontal="center" vertical="center"/>
    </xf>
    <xf numFmtId="2" fontId="21" fillId="0" borderId="2" xfId="0" applyNumberFormat="1" applyFont="1" applyBorder="1" applyAlignment="1">
      <alignment horizontal="center" vertical="center"/>
    </xf>
    <xf numFmtId="0" fontId="23" fillId="0" borderId="0" xfId="0" applyFont="1" applyBorder="1" applyAlignment="1">
      <alignment vertical="center" wrapText="1"/>
    </xf>
    <xf numFmtId="0" fontId="40" fillId="0" borderId="0" xfId="0" applyFont="1" applyBorder="1" applyAlignment="1">
      <alignment vertical="center"/>
    </xf>
    <xf numFmtId="2" fontId="42" fillId="0" borderId="2" xfId="0" applyNumberFormat="1" applyFont="1" applyBorder="1" applyAlignment="1">
      <alignment horizontal="center" vertical="justify"/>
    </xf>
    <xf numFmtId="49" fontId="22" fillId="0" borderId="2" xfId="0" applyNumberFormat="1" applyFont="1" applyFill="1" applyBorder="1" applyAlignment="1" applyProtection="1">
      <alignment vertical="center" shrinkToFit="1"/>
      <protection locked="0"/>
    </xf>
    <xf numFmtId="0" fontId="21" fillId="0" borderId="2" xfId="0" applyFont="1" applyFill="1" applyBorder="1" applyAlignment="1" applyProtection="1">
      <alignment vertical="center" wrapText="1"/>
      <protection locked="0"/>
    </xf>
    <xf numFmtId="0" fontId="44" fillId="4" borderId="2" xfId="0" applyFont="1" applyFill="1" applyBorder="1" applyAlignment="1" applyProtection="1">
      <alignment horizontal="center" vertical="center" wrapText="1"/>
      <protection locked="0"/>
    </xf>
    <xf numFmtId="2" fontId="45" fillId="0" borderId="2" xfId="0" applyNumberFormat="1" applyFont="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34" fillId="2" borderId="24" xfId="0" applyFont="1" applyFill="1" applyBorder="1" applyAlignment="1" applyProtection="1">
      <alignment horizontal="center" vertical="center" wrapText="1"/>
    </xf>
    <xf numFmtId="0" fontId="34" fillId="2" borderId="13" xfId="0" applyFont="1" applyFill="1" applyBorder="1" applyAlignment="1" applyProtection="1">
      <alignment horizontal="center" vertical="center" wrapText="1"/>
    </xf>
    <xf numFmtId="0" fontId="40" fillId="2" borderId="2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166" fontId="21" fillId="0" borderId="5" xfId="0" applyNumberFormat="1" applyFont="1" applyFill="1" applyBorder="1" applyAlignment="1" applyProtection="1">
      <alignment horizontal="center" vertical="center"/>
      <protection locked="0"/>
    </xf>
    <xf numFmtId="166" fontId="21" fillId="0" borderId="2" xfId="0" applyNumberFormat="1" applyFont="1" applyFill="1" applyBorder="1" applyAlignment="1" applyProtection="1">
      <alignment horizontal="center" vertical="center"/>
      <protection locked="0"/>
    </xf>
    <xf numFmtId="166" fontId="21" fillId="0" borderId="11" xfId="0" applyNumberFormat="1" applyFont="1" applyFill="1" applyBorder="1" applyAlignment="1" applyProtection="1">
      <alignment horizontal="center" vertical="center"/>
      <protection locked="0"/>
    </xf>
    <xf numFmtId="166" fontId="21" fillId="0" borderId="19" xfId="0" applyNumberFormat="1" applyFont="1" applyFill="1" applyBorder="1" applyAlignment="1" applyProtection="1">
      <alignment horizontal="center" vertical="center"/>
      <protection locked="0"/>
    </xf>
    <xf numFmtId="166" fontId="4" fillId="0" borderId="5" xfId="0" applyNumberFormat="1" applyFont="1" applyFill="1" applyBorder="1" applyAlignment="1" applyProtection="1">
      <alignment horizontal="center" vertical="center"/>
      <protection locked="0"/>
    </xf>
    <xf numFmtId="166" fontId="4" fillId="0" borderId="2" xfId="0" applyNumberFormat="1" applyFont="1" applyFill="1" applyBorder="1" applyAlignment="1" applyProtection="1">
      <alignment horizontal="center" vertical="center"/>
      <protection locked="0"/>
    </xf>
    <xf numFmtId="166" fontId="4" fillId="0" borderId="11" xfId="0" applyNumberFormat="1" applyFont="1" applyFill="1" applyBorder="1" applyAlignment="1" applyProtection="1">
      <alignment horizontal="center" vertical="center"/>
      <protection locked="0"/>
    </xf>
    <xf numFmtId="166" fontId="4" fillId="0" borderId="19" xfId="0" applyNumberFormat="1" applyFont="1" applyFill="1" applyBorder="1" applyAlignment="1" applyProtection="1">
      <alignment horizontal="center" vertical="center"/>
      <protection locked="0"/>
    </xf>
    <xf numFmtId="166" fontId="4" fillId="0" borderId="14" xfId="0" applyNumberFormat="1" applyFont="1" applyFill="1" applyBorder="1" applyAlignment="1" applyProtection="1">
      <alignment horizontal="center" vertical="center"/>
      <protection locked="0"/>
    </xf>
    <xf numFmtId="166" fontId="4" fillId="0" borderId="15" xfId="0" applyNumberFormat="1" applyFont="1" applyFill="1" applyBorder="1" applyAlignment="1" applyProtection="1">
      <alignment horizontal="center" vertical="center"/>
      <protection locked="0"/>
    </xf>
    <xf numFmtId="166" fontId="4" fillId="0" borderId="12" xfId="0" applyNumberFormat="1" applyFont="1" applyFill="1" applyBorder="1" applyAlignment="1" applyProtection="1">
      <alignment horizontal="center" vertical="center"/>
      <protection locked="0"/>
    </xf>
    <xf numFmtId="166" fontId="4" fillId="0" borderId="42"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indent="1" shrinkToFit="1"/>
    </xf>
    <xf numFmtId="0" fontId="13" fillId="0" borderId="19" xfId="0" applyFont="1" applyFill="1" applyBorder="1" applyAlignment="1" applyProtection="1">
      <alignment horizontal="left" vertical="center" indent="1" shrinkToFit="1"/>
    </xf>
    <xf numFmtId="0" fontId="4" fillId="0" borderId="2"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0" fontId="48" fillId="0" borderId="0" xfId="0" quotePrefix="1" applyFont="1"/>
    <xf numFmtId="0" fontId="49" fillId="0" borderId="2" xfId="0" applyNumberFormat="1" applyFont="1" applyBorder="1" applyAlignment="1" applyProtection="1">
      <alignment horizontal="center" vertical="center" wrapText="1"/>
      <protection locked="0"/>
    </xf>
    <xf numFmtId="0" fontId="50" fillId="0" borderId="2" xfId="0" applyFont="1" applyFill="1" applyBorder="1" applyAlignment="1" applyProtection="1">
      <alignment horizontal="center" vertical="center"/>
      <protection locked="0"/>
    </xf>
    <xf numFmtId="2" fontId="43" fillId="0" borderId="2" xfId="0" applyNumberFormat="1" applyFont="1" applyFill="1" applyBorder="1" applyAlignment="1" applyProtection="1">
      <alignment horizontal="center" vertical="center"/>
    </xf>
    <xf numFmtId="2" fontId="51"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center" wrapText="1" indent="1"/>
    </xf>
    <xf numFmtId="0" fontId="7" fillId="3" borderId="2" xfId="0" applyFont="1" applyFill="1" applyBorder="1" applyAlignment="1" applyProtection="1">
      <alignment vertical="center" wrapText="1"/>
      <protection locked="0"/>
    </xf>
    <xf numFmtId="0" fontId="7" fillId="3" borderId="2" xfId="0" applyFont="1" applyFill="1" applyBorder="1" applyAlignment="1" applyProtection="1">
      <alignment vertical="center"/>
      <protection locked="0"/>
    </xf>
    <xf numFmtId="0" fontId="4" fillId="0" borderId="11" xfId="0" applyFont="1" applyFill="1" applyBorder="1" applyAlignment="1" applyProtection="1">
      <alignment horizontal="center" vertical="center" shrinkToFit="1"/>
      <protection locked="0"/>
    </xf>
    <xf numFmtId="1" fontId="21" fillId="0" borderId="5" xfId="0" applyNumberFormat="1" applyFont="1" applyFill="1" applyBorder="1" applyAlignment="1" applyProtection="1">
      <alignment horizontal="center" vertical="center"/>
      <protection locked="0"/>
    </xf>
    <xf numFmtId="1" fontId="21" fillId="0" borderId="2" xfId="0" applyNumberFormat="1" applyFont="1" applyFill="1" applyBorder="1" applyAlignment="1" applyProtection="1">
      <alignment horizontal="center" vertical="center"/>
      <protection locked="0"/>
    </xf>
    <xf numFmtId="1" fontId="21" fillId="0" borderId="11" xfId="0" applyNumberFormat="1" applyFont="1" applyFill="1" applyBorder="1" applyAlignment="1" applyProtection="1">
      <alignment horizontal="center" vertical="center"/>
      <protection locked="0"/>
    </xf>
    <xf numFmtId="1" fontId="21" fillId="0" borderId="20" xfId="0" applyNumberFormat="1" applyFont="1" applyFill="1" applyBorder="1" applyAlignment="1" applyProtection="1">
      <alignment horizontal="center" vertical="center"/>
      <protection locked="0"/>
    </xf>
    <xf numFmtId="166" fontId="21" fillId="0" borderId="21" xfId="0" applyNumberFormat="1" applyFont="1" applyFill="1" applyBorder="1" applyAlignment="1" applyProtection="1">
      <alignment horizontal="center" vertical="center"/>
      <protection locked="0"/>
    </xf>
    <xf numFmtId="0" fontId="23" fillId="0" borderId="43" xfId="0" applyFont="1" applyFill="1" applyBorder="1" applyAlignment="1" applyProtection="1">
      <alignment horizontal="center" vertical="center"/>
    </xf>
    <xf numFmtId="166" fontId="21" fillId="0" borderId="20" xfId="0" applyNumberFormat="1" applyFont="1" applyFill="1" applyBorder="1" applyAlignment="1" applyProtection="1">
      <alignment horizontal="center" vertical="center"/>
      <protection locked="0"/>
    </xf>
    <xf numFmtId="166" fontId="4" fillId="0" borderId="20" xfId="0" applyNumberFormat="1" applyFont="1" applyFill="1" applyBorder="1" applyAlignment="1" applyProtection="1">
      <alignment horizontal="center" vertical="center"/>
      <protection locked="0"/>
    </xf>
    <xf numFmtId="166" fontId="4" fillId="0" borderId="38" xfId="0" applyNumberFormat="1" applyFont="1" applyFill="1" applyBorder="1" applyAlignment="1" applyProtection="1">
      <alignment horizontal="center" vertical="center"/>
      <protection locked="0"/>
    </xf>
    <xf numFmtId="1" fontId="23" fillId="0" borderId="44" xfId="0" applyNumberFormat="1" applyFont="1" applyFill="1" applyBorder="1" applyAlignment="1" applyProtection="1">
      <alignment horizontal="center" vertical="center"/>
    </xf>
    <xf numFmtId="1" fontId="23" fillId="0" borderId="18" xfId="0" applyNumberFormat="1" applyFont="1" applyFill="1" applyBorder="1" applyAlignment="1" applyProtection="1">
      <alignment horizontal="center" vertical="center"/>
    </xf>
    <xf numFmtId="0" fontId="52" fillId="0" borderId="33" xfId="0" applyFont="1" applyBorder="1" applyAlignment="1">
      <alignment horizontal="left" vertical="top" wrapText="1"/>
    </xf>
    <xf numFmtId="0" fontId="52" fillId="0" borderId="41" xfId="0" applyFont="1" applyBorder="1" applyAlignment="1">
      <alignment horizontal="left" vertical="top" wrapText="1"/>
    </xf>
    <xf numFmtId="0" fontId="52" fillId="0" borderId="5" xfId="0" applyFont="1" applyBorder="1" applyAlignment="1">
      <alignment horizontal="center" vertical="top" wrapText="1"/>
    </xf>
    <xf numFmtId="0" fontId="52" fillId="0" borderId="14" xfId="0" applyFont="1" applyBorder="1" applyAlignment="1">
      <alignment horizontal="center" vertical="top" wrapText="1"/>
    </xf>
    <xf numFmtId="0" fontId="2" fillId="0" borderId="19" xfId="0" applyFont="1" applyFill="1" applyBorder="1" applyAlignment="1" applyProtection="1">
      <alignment horizontal="center" vertical="center" wrapText="1"/>
    </xf>
    <xf numFmtId="0" fontId="52" fillId="0" borderId="2" xfId="0" applyFont="1" applyBorder="1" applyAlignment="1">
      <alignment horizontal="center" vertical="top" wrapText="1"/>
    </xf>
    <xf numFmtId="0" fontId="52" fillId="0" borderId="20" xfId="0" applyFont="1" applyBorder="1" applyAlignment="1">
      <alignment horizontal="left" vertical="top" wrapText="1"/>
    </xf>
    <xf numFmtId="0" fontId="52" fillId="0" borderId="43" xfId="0" applyFont="1" applyBorder="1" applyAlignment="1">
      <alignment horizontal="left" vertical="top" wrapText="1"/>
    </xf>
    <xf numFmtId="0" fontId="4" fillId="0" borderId="45" xfId="0" applyFont="1" applyFill="1" applyBorder="1" applyAlignment="1" applyProtection="1">
      <alignment horizontal="left" vertical="center" wrapText="1" indent="1"/>
    </xf>
    <xf numFmtId="1" fontId="21" fillId="0" borderId="46" xfId="0" applyNumberFormat="1" applyFont="1" applyFill="1" applyBorder="1" applyAlignment="1" applyProtection="1">
      <alignment horizontal="center" vertical="center"/>
      <protection locked="0"/>
    </xf>
    <xf numFmtId="0" fontId="0" fillId="0" borderId="2" xfId="0" applyBorder="1" applyAlignment="1">
      <alignment horizontal="center"/>
    </xf>
    <xf numFmtId="0" fontId="0" fillId="0" borderId="2" xfId="0" applyBorder="1"/>
    <xf numFmtId="0" fontId="4" fillId="0" borderId="2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2" xfId="0" applyFont="1" applyBorder="1" applyAlignment="1">
      <alignment horizontal="center" vertical="center" wrapText="1"/>
    </xf>
    <xf numFmtId="0" fontId="4" fillId="0" borderId="19" xfId="0" applyFont="1" applyBorder="1" applyAlignment="1">
      <alignment horizontal="left" vertical="center" indent="1" shrinkToFit="1"/>
    </xf>
    <xf numFmtId="1" fontId="21" fillId="0" borderId="5" xfId="0" applyNumberFormat="1" applyFont="1" applyBorder="1" applyAlignment="1" applyProtection="1">
      <alignment horizontal="center" vertical="center"/>
      <protection locked="0"/>
    </xf>
    <xf numFmtId="1" fontId="21" fillId="0" borderId="2" xfId="0" applyNumberFormat="1" applyFont="1" applyBorder="1" applyAlignment="1" applyProtection="1">
      <alignment horizontal="center" vertical="center"/>
      <protection locked="0"/>
    </xf>
    <xf numFmtId="1" fontId="21" fillId="0" borderId="11" xfId="0" applyNumberFormat="1" applyFont="1" applyBorder="1" applyAlignment="1" applyProtection="1">
      <alignment horizontal="center" vertical="center"/>
      <protection locked="0"/>
    </xf>
    <xf numFmtId="1" fontId="21" fillId="0" borderId="20" xfId="0" applyNumberFormat="1" applyFont="1" applyBorder="1" applyAlignment="1" applyProtection="1">
      <alignment horizontal="center" vertical="center"/>
      <protection locked="0"/>
    </xf>
    <xf numFmtId="1" fontId="21" fillId="0" borderId="46" xfId="0" applyNumberFormat="1" applyFont="1" applyBorder="1" applyAlignment="1" applyProtection="1">
      <alignment horizontal="center" vertical="center"/>
      <protection locked="0"/>
    </xf>
    <xf numFmtId="0" fontId="0" fillId="0" borderId="0" xfId="0" applyAlignment="1" applyProtection="1">
      <alignment horizontal="center"/>
    </xf>
    <xf numFmtId="0" fontId="2" fillId="2" borderId="2" xfId="0" applyFont="1" applyFill="1" applyBorder="1" applyAlignment="1" applyProtection="1">
      <alignment horizontal="center" vertical="center"/>
    </xf>
    <xf numFmtId="0" fontId="10" fillId="0" borderId="0" xfId="0" applyFont="1" applyFill="1" applyAlignment="1" applyProtection="1">
      <alignment horizontal="center"/>
    </xf>
    <xf numFmtId="0" fontId="11" fillId="0" borderId="0" xfId="1" applyFont="1" applyFill="1" applyAlignment="1" applyProtection="1">
      <alignment horizontal="center"/>
    </xf>
    <xf numFmtId="0" fontId="12" fillId="0" borderId="0" xfId="0" applyFont="1" applyFill="1" applyAlignment="1" applyProtection="1">
      <alignment horizontal="center"/>
    </xf>
    <xf numFmtId="0" fontId="17" fillId="2" borderId="2" xfId="0" applyFont="1" applyFill="1" applyBorder="1" applyAlignment="1" applyProtection="1">
      <alignment horizontal="center" vertical="center"/>
    </xf>
    <xf numFmtId="0" fontId="53" fillId="0" borderId="26" xfId="0" applyFont="1" applyBorder="1" applyAlignment="1" applyProtection="1">
      <alignment horizontal="center"/>
    </xf>
    <xf numFmtId="0" fontId="24" fillId="0" borderId="2" xfId="0" applyFont="1" applyFill="1" applyBorder="1" applyAlignment="1" applyProtection="1">
      <alignment horizontal="left" vertical="center" wrapText="1" indent="1" shrinkToFit="1"/>
      <protection locked="0"/>
    </xf>
    <xf numFmtId="0" fontId="47" fillId="5" borderId="0" xfId="0" applyFont="1" applyFill="1" applyAlignment="1">
      <alignment horizontal="center" vertical="center" wrapText="1"/>
    </xf>
    <xf numFmtId="0" fontId="15" fillId="0" borderId="6" xfId="0" applyFont="1" applyFill="1" applyBorder="1" applyAlignment="1" applyProtection="1">
      <alignment horizontal="left" vertical="center" shrinkToFit="1"/>
    </xf>
    <xf numFmtId="0" fontId="15" fillId="0" borderId="0"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shrinkToFit="1"/>
    </xf>
    <xf numFmtId="0" fontId="15" fillId="0" borderId="8" xfId="0" applyFont="1" applyFill="1" applyBorder="1" applyAlignment="1" applyProtection="1">
      <alignment horizontal="left" vertical="center" shrinkToFit="1"/>
    </xf>
    <xf numFmtId="0" fontId="15" fillId="0" borderId="9" xfId="0" applyFont="1" applyFill="1" applyBorder="1" applyAlignment="1" applyProtection="1">
      <alignment horizontal="left" vertical="center" shrinkToFit="1"/>
    </xf>
    <xf numFmtId="0" fontId="4" fillId="6" borderId="2" xfId="0" applyFont="1" applyFill="1" applyBorder="1" applyAlignment="1" applyProtection="1">
      <alignment horizontal="left" vertical="center" indent="1" shrinkToFit="1"/>
      <protection locked="0"/>
    </xf>
    <xf numFmtId="1" fontId="2" fillId="0" borderId="2" xfId="0" applyNumberFormat="1" applyFont="1" applyFill="1" applyBorder="1" applyAlignment="1" applyProtection="1">
      <alignment horizontal="center" vertical="center"/>
    </xf>
    <xf numFmtId="1" fontId="2" fillId="0" borderId="11" xfId="0" applyNumberFormat="1"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0" fillId="0" borderId="0" xfId="0" applyFill="1" applyAlignment="1">
      <alignment horizontal="center"/>
    </xf>
    <xf numFmtId="0" fontId="5" fillId="0" borderId="0"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165" fontId="0" fillId="0" borderId="0" xfId="0" applyNumberFormat="1" applyFill="1" applyAlignment="1" applyProtection="1">
      <alignment horizontal="center"/>
    </xf>
    <xf numFmtId="0" fontId="0" fillId="0" borderId="0" xfId="0" applyNumberFormat="1" applyFill="1" applyAlignment="1" applyProtection="1">
      <alignment horizontal="center"/>
      <protection locked="0"/>
    </xf>
    <xf numFmtId="0" fontId="15" fillId="2" borderId="30" xfId="0" applyFont="1" applyFill="1" applyBorder="1" applyAlignment="1" applyProtection="1">
      <alignment horizontal="center" vertical="center" textRotation="90"/>
    </xf>
    <xf numFmtId="0" fontId="15" fillId="2" borderId="20" xfId="0" applyFont="1" applyFill="1" applyBorder="1" applyAlignment="1" applyProtection="1">
      <alignment horizontal="center" vertical="center" textRotation="90"/>
    </xf>
    <xf numFmtId="0" fontId="15" fillId="2" borderId="28" xfId="0" applyFont="1" applyFill="1" applyBorder="1" applyAlignment="1" applyProtection="1">
      <alignment horizontal="center" vertical="center" textRotation="90"/>
    </xf>
    <xf numFmtId="0" fontId="15" fillId="2" borderId="39" xfId="0" applyFont="1" applyFill="1" applyBorder="1" applyAlignment="1" applyProtection="1">
      <alignment horizontal="center" vertical="center" textRotation="90"/>
    </xf>
    <xf numFmtId="0" fontId="2" fillId="0" borderId="27" xfId="0" applyFont="1" applyFill="1" applyBorder="1" applyAlignment="1" applyProtection="1">
      <alignment horizontal="center" vertical="top"/>
    </xf>
    <xf numFmtId="0" fontId="2" fillId="0" borderId="22" xfId="0" applyFont="1" applyFill="1" applyBorder="1" applyAlignment="1" applyProtection="1">
      <alignment horizontal="center" vertical="top"/>
    </xf>
    <xf numFmtId="0" fontId="2" fillId="0" borderId="28" xfId="0" applyFont="1" applyFill="1" applyBorder="1" applyAlignment="1" applyProtection="1">
      <alignment horizontal="center" vertical="top"/>
    </xf>
    <xf numFmtId="0" fontId="46" fillId="0" borderId="22" xfId="0" applyFont="1" applyFill="1" applyBorder="1" applyAlignment="1" applyProtection="1">
      <alignment horizontal="center" vertical="center"/>
    </xf>
    <xf numFmtId="0" fontId="46" fillId="0" borderId="40" xfId="0" applyFont="1" applyFill="1" applyBorder="1" applyAlignment="1" applyProtection="1">
      <alignment horizontal="center" vertical="center"/>
    </xf>
    <xf numFmtId="164" fontId="2" fillId="0" borderId="15" xfId="0" applyNumberFormat="1" applyFont="1" applyFill="1" applyBorder="1" applyAlignment="1" applyProtection="1">
      <alignment horizontal="center" vertical="center"/>
    </xf>
    <xf numFmtId="164" fontId="2" fillId="0" borderId="12" xfId="0" applyNumberFormat="1" applyFont="1" applyFill="1" applyBorder="1" applyAlignment="1" applyProtection="1">
      <alignment horizontal="center" vertical="center"/>
    </xf>
    <xf numFmtId="0" fontId="13" fillId="0" borderId="14" xfId="0" applyFont="1" applyFill="1" applyBorder="1" applyAlignment="1" applyProtection="1">
      <alignment horizontal="left" vertical="center" indent="1"/>
    </xf>
    <xf numFmtId="0" fontId="13" fillId="0" borderId="15" xfId="0" applyFont="1" applyFill="1" applyBorder="1" applyAlignment="1" applyProtection="1">
      <alignment horizontal="left" vertical="center" indent="1"/>
    </xf>
    <xf numFmtId="0" fontId="2" fillId="0" borderId="3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36" fillId="2" borderId="29" xfId="0" applyFont="1" applyFill="1" applyBorder="1" applyAlignment="1" applyProtection="1">
      <alignment horizontal="center" vertical="center"/>
    </xf>
    <xf numFmtId="0" fontId="36" fillId="2" borderId="30" xfId="0" applyFont="1" applyFill="1" applyBorder="1" applyAlignment="1" applyProtection="1">
      <alignment horizontal="center" vertical="center"/>
    </xf>
    <xf numFmtId="0" fontId="36" fillId="2" borderId="3" xfId="0" applyFont="1" applyFill="1" applyBorder="1" applyAlignment="1" applyProtection="1">
      <alignment horizontal="center" vertical="center"/>
    </xf>
    <xf numFmtId="0" fontId="2" fillId="0" borderId="36" xfId="0" applyFont="1" applyFill="1" applyBorder="1" applyAlignment="1" applyProtection="1">
      <alignment horizontal="center" vertical="center" shrinkToFit="1"/>
    </xf>
    <xf numFmtId="0" fontId="2" fillId="0" borderId="37" xfId="0" applyFont="1" applyFill="1" applyBorder="1" applyAlignment="1" applyProtection="1">
      <alignment horizontal="center" vertical="center" shrinkToFit="1"/>
    </xf>
    <xf numFmtId="0" fontId="2" fillId="0" borderId="38" xfId="0" applyFont="1" applyFill="1" applyBorder="1" applyAlignment="1" applyProtection="1">
      <alignment horizontal="center" vertical="center" shrinkToFit="1"/>
    </xf>
    <xf numFmtId="0" fontId="5" fillId="0" borderId="6" xfId="0" applyFont="1" applyFill="1" applyBorder="1" applyAlignment="1" applyProtection="1">
      <alignment horizontal="left" vertical="top" wrapText="1" indent="1" readingOrder="1"/>
    </xf>
    <xf numFmtId="0" fontId="5" fillId="0" borderId="0" xfId="0" applyFont="1" applyFill="1" applyBorder="1" applyAlignment="1" applyProtection="1">
      <alignment horizontal="left" vertical="top" wrapText="1" indent="1" readingOrder="1"/>
    </xf>
    <xf numFmtId="0" fontId="5" fillId="0" borderId="7" xfId="0" applyFont="1" applyFill="1" applyBorder="1" applyAlignment="1" applyProtection="1">
      <alignment horizontal="left" vertical="top" wrapText="1" indent="1" readingOrder="1"/>
    </xf>
    <xf numFmtId="0" fontId="4" fillId="0" borderId="5" xfId="0" applyFont="1" applyFill="1" applyBorder="1" applyAlignment="1" applyProtection="1">
      <alignment horizontal="left" vertical="center" indent="1"/>
    </xf>
    <xf numFmtId="0" fontId="4" fillId="0" borderId="2" xfId="0" applyFont="1" applyFill="1" applyBorder="1" applyAlignment="1" applyProtection="1">
      <alignment horizontal="left" vertical="center" indent="1"/>
    </xf>
    <xf numFmtId="0" fontId="16" fillId="0" borderId="9" xfId="0" applyFont="1" applyFill="1" applyBorder="1" applyAlignment="1" applyProtection="1">
      <alignment horizontal="left" vertical="center" shrinkToFit="1"/>
    </xf>
    <xf numFmtId="0" fontId="14" fillId="2" borderId="29" xfId="0"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2" fontId="2" fillId="0" borderId="2" xfId="0" applyNumberFormat="1" applyFont="1" applyFill="1" applyBorder="1" applyAlignment="1" applyProtection="1">
      <alignment horizontal="center" vertical="center"/>
    </xf>
    <xf numFmtId="2" fontId="2" fillId="0" borderId="11" xfId="0" applyNumberFormat="1" applyFont="1" applyFill="1" applyBorder="1" applyAlignment="1" applyProtection="1">
      <alignment horizontal="center" vertical="center"/>
    </xf>
    <xf numFmtId="0" fontId="18" fillId="0" borderId="6" xfId="0" applyFont="1" applyFill="1" applyBorder="1" applyAlignment="1" applyProtection="1">
      <alignment horizontal="left" vertical="top" wrapText="1" shrinkToFit="1" readingOrder="1"/>
    </xf>
    <xf numFmtId="0" fontId="18" fillId="0" borderId="0" xfId="0" applyFont="1" applyFill="1" applyBorder="1" applyAlignment="1" applyProtection="1">
      <alignment horizontal="left" vertical="top" wrapText="1" shrinkToFit="1" readingOrder="1"/>
    </xf>
    <xf numFmtId="0" fontId="18" fillId="0" borderId="7" xfId="0" applyFont="1" applyFill="1" applyBorder="1" applyAlignment="1" applyProtection="1">
      <alignment horizontal="left" vertical="top" wrapText="1" shrinkToFit="1" readingOrder="1"/>
    </xf>
    <xf numFmtId="0" fontId="27" fillId="0" borderId="27" xfId="0" applyFont="1" applyFill="1" applyBorder="1" applyAlignment="1" applyProtection="1">
      <alignment horizontal="center" vertical="center" wrapText="1" shrinkToFit="1" readingOrder="1"/>
      <protection locked="0"/>
    </xf>
    <xf numFmtId="0" fontId="27" fillId="0" borderId="22" xfId="0" applyFont="1" applyFill="1" applyBorder="1" applyAlignment="1" applyProtection="1">
      <alignment horizontal="center" vertical="center" wrapText="1" shrinkToFit="1" readingOrder="1"/>
      <protection locked="0"/>
    </xf>
    <xf numFmtId="0" fontId="27" fillId="0" borderId="28" xfId="0" applyFont="1" applyFill="1" applyBorder="1" applyAlignment="1" applyProtection="1">
      <alignment horizontal="center" vertical="center" wrapText="1" shrinkToFit="1" readingOrder="1"/>
      <protection locked="0"/>
    </xf>
    <xf numFmtId="0" fontId="27" fillId="0" borderId="6" xfId="0" applyFont="1" applyFill="1" applyBorder="1" applyAlignment="1" applyProtection="1">
      <alignment horizontal="center" vertical="center" wrapText="1" shrinkToFit="1" readingOrder="1"/>
      <protection locked="0"/>
    </xf>
    <xf numFmtId="0" fontId="27" fillId="0" borderId="0" xfId="0" applyFont="1" applyFill="1" applyBorder="1" applyAlignment="1" applyProtection="1">
      <alignment horizontal="center" vertical="center" wrapText="1" shrinkToFit="1" readingOrder="1"/>
      <protection locked="0"/>
    </xf>
    <xf numFmtId="0" fontId="27" fillId="0" borderId="7" xfId="0" applyFont="1" applyFill="1" applyBorder="1" applyAlignment="1" applyProtection="1">
      <alignment horizontal="center" vertical="center" wrapText="1" shrinkToFit="1" readingOrder="1"/>
      <protection locked="0"/>
    </xf>
    <xf numFmtId="0" fontId="27" fillId="0" borderId="8" xfId="0" applyFont="1" applyFill="1" applyBorder="1" applyAlignment="1" applyProtection="1">
      <alignment horizontal="center" vertical="center" wrapText="1" shrinkToFit="1" readingOrder="1"/>
      <protection locked="0"/>
    </xf>
    <xf numFmtId="0" fontId="27" fillId="0" borderId="9" xfId="0" applyFont="1" applyFill="1" applyBorder="1" applyAlignment="1" applyProtection="1">
      <alignment horizontal="center" vertical="center" wrapText="1" shrinkToFit="1" readingOrder="1"/>
      <protection locked="0"/>
    </xf>
    <xf numFmtId="0" fontId="27" fillId="0" borderId="10" xfId="0" applyFont="1" applyFill="1" applyBorder="1" applyAlignment="1" applyProtection="1">
      <alignment horizontal="center" vertical="center" wrapText="1" shrinkToFit="1" readingOrder="1"/>
      <protection locked="0"/>
    </xf>
    <xf numFmtId="0" fontId="15" fillId="0" borderId="9" xfId="0" applyFont="1" applyFill="1" applyBorder="1" applyAlignment="1" applyProtection="1">
      <alignment horizontal="right" vertical="center" shrinkToFit="1"/>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5" fillId="0" borderId="0" xfId="0" applyFont="1" applyFill="1" applyBorder="1" applyAlignment="1" applyProtection="1">
      <alignment horizontal="right" vertical="center" shrinkToFit="1"/>
    </xf>
    <xf numFmtId="0" fontId="16" fillId="0" borderId="7" xfId="0" applyFont="1" applyFill="1" applyBorder="1" applyAlignment="1" applyProtection="1">
      <alignment horizontal="left" vertical="center" shrinkToFit="1"/>
    </xf>
    <xf numFmtId="0" fontId="14" fillId="2" borderId="27"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2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5" fillId="0" borderId="27" xfId="0" applyFont="1" applyFill="1" applyBorder="1" applyAlignment="1" applyProtection="1">
      <alignment horizontal="left" vertical="center" shrinkToFit="1"/>
    </xf>
    <xf numFmtId="0" fontId="15" fillId="0" borderId="22" xfId="0" applyFont="1" applyFill="1" applyBorder="1" applyAlignment="1" applyProtection="1">
      <alignment horizontal="left" vertical="center" shrinkToFit="1"/>
    </xf>
    <xf numFmtId="0" fontId="25" fillId="0" borderId="22"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5" fillId="0" borderId="27" xfId="0" applyFont="1" applyFill="1" applyBorder="1" applyAlignment="1" applyProtection="1">
      <alignment horizontal="center" vertical="top" wrapText="1" readingOrder="1"/>
    </xf>
    <xf numFmtId="0" fontId="5" fillId="0" borderId="22" xfId="0" applyFont="1" applyFill="1" applyBorder="1" applyAlignment="1" applyProtection="1">
      <alignment horizontal="center" vertical="top" wrapText="1" readingOrder="1"/>
    </xf>
    <xf numFmtId="164" fontId="26" fillId="0" borderId="22" xfId="0" applyNumberFormat="1" applyFont="1" applyFill="1" applyBorder="1" applyAlignment="1" applyProtection="1">
      <alignment horizontal="center" vertical="center" shrinkToFit="1" readingOrder="1"/>
    </xf>
    <xf numFmtId="0" fontId="16" fillId="0" borderId="10" xfId="0" applyFont="1" applyFill="1" applyBorder="1" applyAlignment="1" applyProtection="1">
      <alignment horizontal="left" vertical="center" shrinkToFit="1"/>
    </xf>
    <xf numFmtId="0" fontId="21" fillId="0" borderId="2" xfId="0" applyFont="1" applyFill="1" applyBorder="1" applyAlignment="1" applyProtection="1">
      <alignment horizontal="left" vertical="center" wrapText="1" indent="1" shrinkToFit="1"/>
      <protection locked="0"/>
    </xf>
    <xf numFmtId="0" fontId="38" fillId="0" borderId="26" xfId="0" applyFont="1" applyFill="1" applyBorder="1" applyAlignment="1" applyProtection="1">
      <alignment horizontal="center" vertical="center" wrapText="1"/>
    </xf>
    <xf numFmtId="0" fontId="43" fillId="0" borderId="41" xfId="0" applyFont="1" applyBorder="1" applyAlignment="1">
      <alignment horizontal="center" wrapText="1"/>
    </xf>
    <xf numFmtId="0" fontId="43" fillId="0" borderId="0" xfId="0" applyFont="1" applyAlignment="1">
      <alignment horizontal="center" vertical="center"/>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23" fillId="0" borderId="2" xfId="0" applyFont="1" applyBorder="1" applyAlignment="1">
      <alignment horizontal="center" vertical="center"/>
    </xf>
    <xf numFmtId="0" fontId="34" fillId="0" borderId="2" xfId="0" applyFont="1" applyBorder="1" applyAlignment="1">
      <alignment horizontal="left" vertical="center" wrapText="1"/>
    </xf>
    <xf numFmtId="0" fontId="23" fillId="0" borderId="2" xfId="0" applyFont="1" applyBorder="1" applyAlignment="1">
      <alignment horizontal="center" vertical="center" wrapText="1"/>
    </xf>
    <xf numFmtId="0" fontId="33" fillId="0" borderId="0" xfId="0" applyFont="1" applyBorder="1" applyAlignment="1" applyProtection="1">
      <alignment horizontal="center" vertical="center" wrapText="1"/>
    </xf>
    <xf numFmtId="0" fontId="43" fillId="0" borderId="0" xfId="0" applyFont="1" applyBorder="1" applyAlignment="1">
      <alignment horizontal="center" wrapText="1"/>
    </xf>
    <xf numFmtId="0" fontId="43" fillId="0" borderId="0" xfId="0" applyFont="1" applyBorder="1" applyAlignment="1">
      <alignment horizontal="center" vertical="center"/>
    </xf>
    <xf numFmtId="0" fontId="31" fillId="0" borderId="2" xfId="0" applyFont="1" applyBorder="1" applyAlignment="1">
      <alignment horizontal="center"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7" fillId="0" borderId="1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 xfId="0" applyFont="1" applyBorder="1" applyAlignment="1">
      <alignment horizontal="center" vertical="center"/>
    </xf>
    <xf numFmtId="0" fontId="7" fillId="0" borderId="19" xfId="0" applyFont="1" applyBorder="1" applyAlignment="1">
      <alignment horizontal="left" vertical="center" wrapText="1"/>
    </xf>
    <xf numFmtId="0" fontId="7" fillId="0" borderId="33" xfId="0" applyFont="1" applyBorder="1" applyAlignment="1">
      <alignment horizontal="left" vertical="center" wrapText="1"/>
    </xf>
  </cellXfs>
  <cellStyles count="3">
    <cellStyle name="Köprü" xfId="1" builtinId="8"/>
    <cellStyle name="Normal" xfId="0" builtinId="0"/>
    <cellStyle name="Normal 2" xfId="2" xr:uid="{00000000-0005-0000-0000-000002000000}"/>
  </cellStyles>
  <dxfs count="27">
    <dxf>
      <font>
        <b/>
        <i val="0"/>
        <color indexed="60"/>
      </font>
      <fill>
        <patternFill>
          <bgColor indexed="13"/>
        </patternFill>
      </fill>
    </dxf>
    <dxf>
      <font>
        <b/>
        <i val="0"/>
        <color indexed="60"/>
      </font>
      <fill>
        <patternFill>
          <bgColor indexed="13"/>
        </patternFill>
      </fill>
    </dxf>
    <dxf>
      <font>
        <b/>
        <i val="0"/>
        <color rgb="FFC00000"/>
      </font>
      <fill>
        <patternFill>
          <bgColor rgb="FFFFFF00"/>
        </patternFill>
      </fill>
    </dxf>
    <dxf>
      <font>
        <b/>
        <i/>
        <color rgb="FFFF0000"/>
      </font>
    </dxf>
    <dxf>
      <font>
        <b/>
        <i val="0"/>
        <color rgb="FFC00000"/>
      </font>
      <fill>
        <patternFill>
          <bgColor rgb="FFFFFF00"/>
        </patternFill>
      </fill>
    </dxf>
    <dxf>
      <fill>
        <patternFill>
          <bgColor theme="0" tint="-0.24994659260841701"/>
        </patternFill>
      </fill>
    </dxf>
    <dxf>
      <font>
        <b/>
        <i val="0"/>
        <color rgb="FFC00000"/>
      </font>
      <fill>
        <patternFill>
          <bgColor rgb="FFFFFF00"/>
        </patternFill>
      </fill>
    </dxf>
    <dxf>
      <font>
        <b/>
        <i/>
        <color rgb="FFFF0000"/>
      </font>
    </dxf>
    <dxf>
      <font>
        <b/>
        <i val="0"/>
        <color rgb="FFC00000"/>
      </font>
      <fill>
        <patternFill>
          <bgColor rgb="FFFFFF00"/>
        </patternFill>
      </fill>
    </dxf>
    <dxf>
      <fill>
        <patternFill>
          <bgColor theme="0" tint="-0.24994659260841701"/>
        </patternFill>
      </fill>
    </dxf>
    <dxf>
      <font>
        <b/>
        <i val="0"/>
        <color rgb="FFC00000"/>
      </font>
      <fill>
        <patternFill>
          <bgColor rgb="FFFFFF00"/>
        </patternFill>
      </fill>
    </dxf>
    <dxf>
      <font>
        <b/>
        <i val="0"/>
        <color rgb="FFC00000"/>
      </font>
      <fill>
        <patternFill>
          <bgColor rgb="FFFFFF00"/>
        </patternFill>
      </fill>
    </dxf>
    <dxf>
      <font>
        <b/>
        <i/>
        <color rgb="FFFF0000"/>
      </font>
    </dxf>
    <dxf>
      <font>
        <b/>
        <i val="0"/>
        <color rgb="FFC00000"/>
      </font>
      <fill>
        <patternFill>
          <bgColor rgb="FFFFFF00"/>
        </patternFill>
      </fill>
    </dxf>
    <dxf>
      <fill>
        <patternFill>
          <bgColor theme="0" tint="-0.24994659260841701"/>
        </patternFill>
      </fill>
    </dxf>
    <dxf>
      <font>
        <b/>
        <i val="0"/>
        <color rgb="FFC00000"/>
      </font>
      <fill>
        <patternFill>
          <bgColor rgb="FFFFFF00"/>
        </patternFill>
      </fill>
    </dxf>
    <dxf>
      <font>
        <b/>
        <i/>
        <color rgb="FFFF0000"/>
      </font>
    </dxf>
    <dxf>
      <font>
        <b/>
        <i val="0"/>
        <color rgb="FFC00000"/>
      </font>
      <fill>
        <patternFill>
          <bgColor rgb="FFFFFF00"/>
        </patternFill>
      </fill>
    </dxf>
    <dxf>
      <fill>
        <patternFill>
          <bgColor theme="0" tint="-0.24994659260841701"/>
        </patternFill>
      </fill>
    </dxf>
    <dxf>
      <font>
        <b/>
        <i val="0"/>
        <color rgb="FFC00000"/>
      </font>
      <fill>
        <patternFill>
          <bgColor rgb="FFFFFF00"/>
        </patternFill>
      </fill>
    </dxf>
    <dxf>
      <font>
        <b/>
        <i/>
        <color rgb="FFFF0000"/>
      </font>
    </dxf>
    <dxf>
      <font>
        <b/>
        <i val="0"/>
        <color rgb="FFC00000"/>
      </font>
      <fill>
        <patternFill>
          <bgColor rgb="FFFFFF00"/>
        </patternFill>
      </fill>
    </dxf>
    <dxf>
      <fill>
        <patternFill>
          <bgColor theme="0" tint="-0.24994659260841701"/>
        </patternFill>
      </fill>
    </dxf>
    <dxf>
      <font>
        <b/>
        <i val="0"/>
        <color rgb="FFC00000"/>
      </font>
      <fill>
        <patternFill>
          <bgColor rgb="FFFFFF00"/>
        </patternFill>
      </fill>
    </dxf>
    <dxf>
      <font>
        <b/>
        <i/>
        <color rgb="FFFF0000"/>
      </font>
    </dxf>
    <dxf>
      <font>
        <b/>
        <i val="0"/>
        <color rgb="FFC00000"/>
      </font>
      <fill>
        <patternFill>
          <bgColor rgb="FFFFFF00"/>
        </patternFill>
      </fill>
    </dxf>
    <dxf>
      <fill>
        <patternFill>
          <bgColor theme="0" tint="-0.24994659260841701"/>
        </patternFill>
      </fill>
    </dxf>
  </dxfs>
  <tableStyles count="0" defaultTableStyle="TableStyleMedium9" defaultPivotStyle="PivotStyleLight16"/>
  <colors>
    <mruColors>
      <color rgb="FF0000FF"/>
      <color rgb="FFFF3B3B"/>
      <color rgb="FF6D6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Calibri"/>
                <a:ea typeface="Calibri"/>
                <a:cs typeface="Calibri"/>
              </a:defRPr>
            </a:pPr>
            <a:r>
              <a:rPr lang="tr-TR"/>
              <a:t>Sorulara Göre Başarı Yüzdesi</a:t>
            </a:r>
          </a:p>
        </c:rich>
      </c:tx>
      <c:layout>
        <c:manualLayout>
          <c:xMode val="edge"/>
          <c:yMode val="edge"/>
          <c:x val="0.41498240224365895"/>
          <c:y val="2.6315789473684216E-2"/>
        </c:manualLayout>
      </c:layout>
      <c:overlay val="0"/>
      <c:spPr>
        <a:noFill/>
        <a:ln w="25400">
          <a:noFill/>
        </a:ln>
      </c:spPr>
    </c:title>
    <c:autoTitleDeleted val="0"/>
    <c:plotArea>
      <c:layout>
        <c:manualLayout>
          <c:layoutTarget val="inner"/>
          <c:xMode val="edge"/>
          <c:yMode val="edge"/>
          <c:x val="4.3995269300909717E-2"/>
          <c:y val="0.27368491386953792"/>
          <c:w val="0.93698032997613157"/>
          <c:h val="0.55789617058020813"/>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'SINAV-I-1'!$D$101:$AQ$101</c:f>
              <c:numCache>
                <c:formatCode>0</c:formatCode>
                <c:ptCount val="40"/>
                <c:pt idx="0">
                  <c:v>98.4</c:v>
                </c:pt>
                <c:pt idx="1">
                  <c:v>44.000000000000007</c:v>
                </c:pt>
                <c:pt idx="2">
                  <c:v>95.2</c:v>
                </c:pt>
                <c:pt idx="3">
                  <c:v>96.4</c:v>
                </c:pt>
                <c:pt idx="4">
                  <c:v>35.6</c:v>
                </c:pt>
                <c:pt idx="5">
                  <c:v>52</c:v>
                </c:pt>
                <c:pt idx="6">
                  <c:v>71.2</c:v>
                </c:pt>
                <c:pt idx="7">
                  <c:v>76</c:v>
                </c:pt>
                <c:pt idx="8">
                  <c:v>80</c:v>
                </c:pt>
                <c:pt idx="9">
                  <c:v>70.8</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E363-4DBE-8EFF-F772A0FCB9F7}"/>
            </c:ext>
          </c:extLst>
        </c:ser>
        <c:dLbls>
          <c:showLegendKey val="0"/>
          <c:showVal val="1"/>
          <c:showCatName val="0"/>
          <c:showSerName val="0"/>
          <c:showPercent val="0"/>
          <c:showBubbleSize val="0"/>
        </c:dLbls>
        <c:gapWidth val="164"/>
        <c:overlap val="-22"/>
        <c:axId val="1545179168"/>
        <c:axId val="1545179712"/>
      </c:barChart>
      <c:catAx>
        <c:axId val="1545179168"/>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545179712"/>
        <c:crosses val="autoZero"/>
        <c:auto val="1"/>
        <c:lblAlgn val="ctr"/>
        <c:lblOffset val="100"/>
        <c:tickLblSkip val="1"/>
        <c:tickMarkSkip val="1"/>
        <c:noMultiLvlLbl val="0"/>
      </c:catAx>
      <c:valAx>
        <c:axId val="1545179712"/>
        <c:scaling>
          <c:orientation val="minMax"/>
          <c:max val="100"/>
        </c:scaling>
        <c:delete val="0"/>
        <c:axPos val="l"/>
        <c:majorGridlines>
          <c:spPr>
            <a:ln>
              <a:solidFill>
                <a:schemeClr val="tx1">
                  <a:lumMod val="15000"/>
                  <a:lumOff val="85000"/>
                </a:schemeClr>
              </a:solidFill>
            </a:ln>
            <a:effectLst/>
          </c:spPr>
        </c:majorGridlines>
        <c:numFmt formatCode="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54517916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'SINAV-I-3'!$H$9:$H$13</c:f>
              <c:numCache>
                <c:formatCode>General</c:formatCode>
                <c:ptCount val="5"/>
              </c:numCache>
            </c:numRef>
          </c:cat>
          <c:val>
            <c:numRef>
              <c:f>'SINAV-I-3'!$O$9:$O$13</c:f>
              <c:numCache>
                <c:formatCode>General</c:formatCode>
                <c:ptCount val="5"/>
              </c:numCache>
            </c:numRef>
          </c:val>
          <c:extLst>
            <c:ext xmlns:c16="http://schemas.microsoft.com/office/drawing/2014/chart" uri="{C3380CC4-5D6E-409C-BE32-E72D297353CC}">
              <c16:uniqueId val="{00000000-EF7F-444C-B353-DCB962C95DC9}"/>
            </c:ext>
          </c:extLst>
        </c:ser>
        <c:dLbls>
          <c:showLegendKey val="0"/>
          <c:showVal val="1"/>
          <c:showCatName val="0"/>
          <c:showSerName val="0"/>
          <c:showPercent val="0"/>
          <c:showBubbleSize val="0"/>
        </c:dLbls>
        <c:gapWidth val="79"/>
        <c:overlap val="100"/>
        <c:axId val="1601823888"/>
        <c:axId val="1601814640"/>
      </c:barChart>
      <c:catAx>
        <c:axId val="1601823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1814640"/>
        <c:crosses val="autoZero"/>
        <c:auto val="1"/>
        <c:lblAlgn val="ctr"/>
        <c:lblOffset val="100"/>
        <c:noMultiLvlLbl val="0"/>
      </c:catAx>
      <c:valAx>
        <c:axId val="1601814640"/>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crossAx val="1601823888"/>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Calibri"/>
                <a:ea typeface="Calibri"/>
                <a:cs typeface="Calibri"/>
              </a:defRPr>
            </a:pPr>
            <a:r>
              <a:rPr lang="tr-TR"/>
              <a:t>Sorulara Göre Başarı Yüzdesi</a:t>
            </a:r>
          </a:p>
        </c:rich>
      </c:tx>
      <c:layout>
        <c:manualLayout>
          <c:xMode val="edge"/>
          <c:yMode val="edge"/>
          <c:x val="0.41498240224365895"/>
          <c:y val="2.6315789473684216E-2"/>
        </c:manualLayout>
      </c:layout>
      <c:overlay val="0"/>
      <c:spPr>
        <a:noFill/>
        <a:ln w="25400">
          <a:noFill/>
        </a:ln>
      </c:spPr>
    </c:title>
    <c:autoTitleDeleted val="0"/>
    <c:plotArea>
      <c:layout>
        <c:manualLayout>
          <c:layoutTarget val="inner"/>
          <c:xMode val="edge"/>
          <c:yMode val="edge"/>
          <c:x val="4.3995269300909717E-2"/>
          <c:y val="0.27368491386953792"/>
          <c:w val="0.93698032997613157"/>
          <c:h val="0.55789617058020813"/>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'SINAV-I-1'!$D$101:$AQ$101</c:f>
              <c:numCache>
                <c:formatCode>0</c:formatCode>
                <c:ptCount val="40"/>
                <c:pt idx="0">
                  <c:v>98.4</c:v>
                </c:pt>
                <c:pt idx="1">
                  <c:v>44.000000000000007</c:v>
                </c:pt>
                <c:pt idx="2">
                  <c:v>95.2</c:v>
                </c:pt>
                <c:pt idx="3">
                  <c:v>96.4</c:v>
                </c:pt>
                <c:pt idx="4">
                  <c:v>35.6</c:v>
                </c:pt>
                <c:pt idx="5">
                  <c:v>52</c:v>
                </c:pt>
                <c:pt idx="6">
                  <c:v>71.2</c:v>
                </c:pt>
                <c:pt idx="7">
                  <c:v>76</c:v>
                </c:pt>
                <c:pt idx="8">
                  <c:v>80</c:v>
                </c:pt>
                <c:pt idx="9">
                  <c:v>70.8</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3DF9-486D-B34A-80AC3FD77E91}"/>
            </c:ext>
          </c:extLst>
        </c:ser>
        <c:dLbls>
          <c:showLegendKey val="0"/>
          <c:showVal val="1"/>
          <c:showCatName val="0"/>
          <c:showSerName val="0"/>
          <c:showPercent val="0"/>
          <c:showBubbleSize val="0"/>
        </c:dLbls>
        <c:gapWidth val="164"/>
        <c:overlap val="-22"/>
        <c:axId val="1601818448"/>
        <c:axId val="1601827152"/>
      </c:barChart>
      <c:catAx>
        <c:axId val="1601818448"/>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1827152"/>
        <c:crosses val="autoZero"/>
        <c:auto val="1"/>
        <c:lblAlgn val="ctr"/>
        <c:lblOffset val="100"/>
        <c:tickLblSkip val="1"/>
        <c:tickMarkSkip val="1"/>
        <c:noMultiLvlLbl val="0"/>
      </c:catAx>
      <c:valAx>
        <c:axId val="1601827152"/>
        <c:scaling>
          <c:orientation val="minMax"/>
          <c:max val="100"/>
        </c:scaling>
        <c:delete val="0"/>
        <c:axPos val="l"/>
        <c:majorGridlines>
          <c:spPr>
            <a:ln>
              <a:solidFill>
                <a:schemeClr val="tx1">
                  <a:lumMod val="15000"/>
                  <a:lumOff val="85000"/>
                </a:schemeClr>
              </a:solidFill>
            </a:ln>
            <a:effectLst/>
          </c:spPr>
        </c:majorGridlines>
        <c:numFmt formatCode="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181844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553039332538809"/>
          <c:y val="7.32484076433121E-2"/>
          <c:w val="0.73539928486293149"/>
          <c:h val="0.86942675159235649"/>
        </c:manualLayout>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'SINAV-I-1'!$F$8:$F$12</c:f>
              <c:strCache>
                <c:ptCount val="5"/>
                <c:pt idx="0">
                  <c:v>GEÇMEZ alan öğrenci sayısı</c:v>
                </c:pt>
                <c:pt idx="1">
                  <c:v>GEÇER alan öğrenci sayısı</c:v>
                </c:pt>
                <c:pt idx="2">
                  <c:v>ORTA alan öğrenci sayısı</c:v>
                </c:pt>
                <c:pt idx="3">
                  <c:v>İYİ alan öğrenci sayısı</c:v>
                </c:pt>
                <c:pt idx="4">
                  <c:v>PEKİYİ alan öğrenci sayısı</c:v>
                </c:pt>
              </c:strCache>
            </c:strRef>
          </c:cat>
          <c:val>
            <c:numRef>
              <c:f>'SINAV-I-1'!$M$8:$M$12</c:f>
              <c:numCache>
                <c:formatCode>0</c:formatCode>
                <c:ptCount val="5"/>
                <c:pt idx="0">
                  <c:v>1</c:v>
                </c:pt>
                <c:pt idx="1">
                  <c:v>5</c:v>
                </c:pt>
                <c:pt idx="2">
                  <c:v>4</c:v>
                </c:pt>
                <c:pt idx="3">
                  <c:v>7</c:v>
                </c:pt>
                <c:pt idx="4">
                  <c:v>8</c:v>
                </c:pt>
              </c:numCache>
            </c:numRef>
          </c:val>
          <c:extLst>
            <c:ext xmlns:c16="http://schemas.microsoft.com/office/drawing/2014/chart" uri="{C3380CC4-5D6E-409C-BE32-E72D297353CC}">
              <c16:uniqueId val="{00000000-2CFC-4A0B-B582-65167D88C481}"/>
            </c:ext>
          </c:extLst>
        </c:ser>
        <c:dLbls>
          <c:showLegendKey val="0"/>
          <c:showVal val="1"/>
          <c:showCatName val="0"/>
          <c:showSerName val="0"/>
          <c:showPercent val="0"/>
          <c:showBubbleSize val="0"/>
        </c:dLbls>
        <c:gapWidth val="79"/>
        <c:overlap val="100"/>
        <c:axId val="1601821168"/>
        <c:axId val="1601827696"/>
      </c:barChart>
      <c:catAx>
        <c:axId val="1601821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1827696"/>
        <c:crosses val="autoZero"/>
        <c:auto val="1"/>
        <c:lblAlgn val="ctr"/>
        <c:lblOffset val="100"/>
        <c:noMultiLvlLbl val="0"/>
      </c:catAx>
      <c:valAx>
        <c:axId val="160182769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601821168"/>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sng" strike="noStrike" kern="1200" cap="all" spc="150" baseline="0">
                <a:solidFill>
                  <a:schemeClr val="tx1"/>
                </a:solidFill>
                <a:latin typeface="+mn-lt"/>
                <a:ea typeface="+mn-ea"/>
                <a:cs typeface="+mn-cs"/>
              </a:defRPr>
            </a:pPr>
            <a:r>
              <a:rPr lang="tr-TR" sz="900" b="1" u="sng">
                <a:solidFill>
                  <a:schemeClr val="tx1"/>
                </a:solidFill>
              </a:rPr>
              <a:t>SorularA</a:t>
            </a:r>
            <a:r>
              <a:rPr lang="tr-TR" sz="900" b="1" u="sng" baseline="0">
                <a:solidFill>
                  <a:schemeClr val="tx1"/>
                </a:solidFill>
              </a:rPr>
              <a:t> GÖRE BAŞARI</a:t>
            </a:r>
            <a:r>
              <a:rPr lang="tr-TR" sz="900" b="1" u="sng">
                <a:solidFill>
                  <a:schemeClr val="tx1"/>
                </a:solidFill>
              </a:rPr>
              <a:t> Yüzdesi</a:t>
            </a:r>
          </a:p>
        </c:rich>
      </c:tx>
      <c:overlay val="0"/>
      <c:spPr>
        <a:noFill/>
        <a:ln w="25400">
          <a:noFill/>
        </a:ln>
      </c:spPr>
    </c:title>
    <c:autoTitleDeleted val="0"/>
    <c:plotArea>
      <c:layout>
        <c:manualLayout>
          <c:layoutTarget val="inner"/>
          <c:xMode val="edge"/>
          <c:yMode val="edge"/>
          <c:x val="5.588235294117673E-2"/>
          <c:y val="0.21311475409836128"/>
          <c:w val="0.92205882352941482"/>
          <c:h val="0.65573770491803274"/>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'SINAV-II-1'!$F$73:$AD$73</c:f>
              <c:numCache>
                <c:formatCode>0.0</c:formatCode>
                <c:ptCount val="25"/>
              </c:numCache>
            </c:numRef>
          </c:val>
          <c:extLst>
            <c:ext xmlns:c16="http://schemas.microsoft.com/office/drawing/2014/chart" uri="{C3380CC4-5D6E-409C-BE32-E72D297353CC}">
              <c16:uniqueId val="{00000000-EB9E-487D-B631-B02CA3AB2302}"/>
            </c:ext>
          </c:extLst>
        </c:ser>
        <c:dLbls>
          <c:showLegendKey val="0"/>
          <c:showVal val="1"/>
          <c:showCatName val="0"/>
          <c:showSerName val="0"/>
          <c:showPercent val="0"/>
          <c:showBubbleSize val="0"/>
        </c:dLbls>
        <c:gapWidth val="164"/>
        <c:overlap val="-22"/>
        <c:axId val="1601813552"/>
        <c:axId val="1601818992"/>
      </c:barChart>
      <c:catAx>
        <c:axId val="1601813552"/>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1818992"/>
        <c:crosses val="autoZero"/>
        <c:auto val="1"/>
        <c:lblAlgn val="ctr"/>
        <c:lblOffset val="100"/>
        <c:tickLblSkip val="1"/>
        <c:tickMarkSkip val="1"/>
        <c:noMultiLvlLbl val="0"/>
      </c:catAx>
      <c:valAx>
        <c:axId val="1601818992"/>
        <c:scaling>
          <c:orientation val="minMax"/>
          <c:max val="100"/>
        </c:scaling>
        <c:delete val="0"/>
        <c:axPos val="l"/>
        <c:majorGridlines>
          <c:spPr>
            <a:ln>
              <a:solidFill>
                <a:schemeClr val="tx1">
                  <a:lumMod val="15000"/>
                  <a:lumOff val="85000"/>
                </a:schemeClr>
              </a:solidFill>
            </a:ln>
            <a:effectLst/>
          </c:spPr>
        </c:majorGridlines>
        <c:numFmt formatCode="0.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18135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'SINAV-II-1'!$H$9:$H$13</c:f>
              <c:numCache>
                <c:formatCode>General</c:formatCode>
                <c:ptCount val="5"/>
              </c:numCache>
            </c:numRef>
          </c:cat>
          <c:val>
            <c:numRef>
              <c:f>'SINAV-II-1'!$O$9:$O$13</c:f>
              <c:numCache>
                <c:formatCode>General</c:formatCode>
                <c:ptCount val="5"/>
              </c:numCache>
            </c:numRef>
          </c:val>
          <c:extLst>
            <c:ext xmlns:c16="http://schemas.microsoft.com/office/drawing/2014/chart" uri="{C3380CC4-5D6E-409C-BE32-E72D297353CC}">
              <c16:uniqueId val="{00000000-3ACA-46CD-B760-A430819630E0}"/>
            </c:ext>
          </c:extLst>
        </c:ser>
        <c:dLbls>
          <c:showLegendKey val="0"/>
          <c:showVal val="1"/>
          <c:showCatName val="0"/>
          <c:showSerName val="0"/>
          <c:showPercent val="0"/>
          <c:showBubbleSize val="0"/>
        </c:dLbls>
        <c:gapWidth val="79"/>
        <c:overlap val="100"/>
        <c:axId val="1601822256"/>
        <c:axId val="1601816272"/>
      </c:barChart>
      <c:catAx>
        <c:axId val="1601822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1816272"/>
        <c:crosses val="autoZero"/>
        <c:auto val="1"/>
        <c:lblAlgn val="ctr"/>
        <c:lblOffset val="100"/>
        <c:noMultiLvlLbl val="0"/>
      </c:catAx>
      <c:valAx>
        <c:axId val="160181627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crossAx val="1601822256"/>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Calibri"/>
                <a:ea typeface="Calibri"/>
                <a:cs typeface="Calibri"/>
              </a:defRPr>
            </a:pPr>
            <a:r>
              <a:rPr lang="tr-TR"/>
              <a:t>Sorulara Göre Başarı Yüzdesi</a:t>
            </a:r>
          </a:p>
        </c:rich>
      </c:tx>
      <c:layout>
        <c:manualLayout>
          <c:xMode val="edge"/>
          <c:yMode val="edge"/>
          <c:x val="0.41498240224365895"/>
          <c:y val="2.6315789473684216E-2"/>
        </c:manualLayout>
      </c:layout>
      <c:overlay val="0"/>
      <c:spPr>
        <a:noFill/>
        <a:ln w="25400">
          <a:noFill/>
        </a:ln>
      </c:spPr>
    </c:title>
    <c:autoTitleDeleted val="0"/>
    <c:plotArea>
      <c:layout>
        <c:manualLayout>
          <c:layoutTarget val="inner"/>
          <c:xMode val="edge"/>
          <c:yMode val="edge"/>
          <c:x val="4.3995269300909717E-2"/>
          <c:y val="0.27368491386953792"/>
          <c:w val="0.93698032997613157"/>
          <c:h val="0.55789617058020813"/>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'SINAV-II-1'!$D$101:$AQ$101</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4E3D-4FF9-8B81-B8550ED48116}"/>
            </c:ext>
          </c:extLst>
        </c:ser>
        <c:dLbls>
          <c:showLegendKey val="0"/>
          <c:showVal val="1"/>
          <c:showCatName val="0"/>
          <c:showSerName val="0"/>
          <c:showPercent val="0"/>
          <c:showBubbleSize val="0"/>
        </c:dLbls>
        <c:gapWidth val="164"/>
        <c:overlap val="-22"/>
        <c:axId val="1603546432"/>
        <c:axId val="1603537184"/>
      </c:barChart>
      <c:catAx>
        <c:axId val="1603546432"/>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3537184"/>
        <c:crosses val="autoZero"/>
        <c:auto val="1"/>
        <c:lblAlgn val="ctr"/>
        <c:lblOffset val="100"/>
        <c:tickLblSkip val="1"/>
        <c:tickMarkSkip val="1"/>
        <c:noMultiLvlLbl val="0"/>
      </c:catAx>
      <c:valAx>
        <c:axId val="1603537184"/>
        <c:scaling>
          <c:orientation val="minMax"/>
          <c:max val="100"/>
        </c:scaling>
        <c:delete val="0"/>
        <c:axPos val="l"/>
        <c:majorGridlines>
          <c:spPr>
            <a:ln>
              <a:solidFill>
                <a:schemeClr val="tx1">
                  <a:lumMod val="15000"/>
                  <a:lumOff val="85000"/>
                </a:schemeClr>
              </a:solidFill>
            </a:ln>
            <a:effectLst/>
          </c:spPr>
        </c:majorGridlines>
        <c:numFmt formatCode="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35464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553039332538809"/>
          <c:y val="7.32484076433121E-2"/>
          <c:w val="0.73539928486293149"/>
          <c:h val="0.86942675159235649"/>
        </c:manualLayout>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'SINAV-I-1'!$F$8:$F$12</c:f>
              <c:strCache>
                <c:ptCount val="5"/>
                <c:pt idx="0">
                  <c:v>GEÇMEZ alan öğrenci sayısı</c:v>
                </c:pt>
                <c:pt idx="1">
                  <c:v>GEÇER alan öğrenci sayısı</c:v>
                </c:pt>
                <c:pt idx="2">
                  <c:v>ORTA alan öğrenci sayısı</c:v>
                </c:pt>
                <c:pt idx="3">
                  <c:v>İYİ alan öğrenci sayısı</c:v>
                </c:pt>
                <c:pt idx="4">
                  <c:v>PEKİYİ alan öğrenci sayısı</c:v>
                </c:pt>
              </c:strCache>
            </c:strRef>
          </c:cat>
          <c:val>
            <c:numRef>
              <c:f>'SINAV-II-1'!$M$8:$M$12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560-4271-92C6-FBA6F5DC35BD}"/>
            </c:ext>
          </c:extLst>
        </c:ser>
        <c:dLbls>
          <c:showLegendKey val="0"/>
          <c:showVal val="1"/>
          <c:showCatName val="0"/>
          <c:showSerName val="0"/>
          <c:showPercent val="0"/>
          <c:showBubbleSize val="0"/>
        </c:dLbls>
        <c:gapWidth val="79"/>
        <c:overlap val="100"/>
        <c:axId val="1603540448"/>
        <c:axId val="1603545888"/>
      </c:barChart>
      <c:catAx>
        <c:axId val="1603540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3545888"/>
        <c:crosses val="autoZero"/>
        <c:auto val="1"/>
        <c:lblAlgn val="ctr"/>
        <c:lblOffset val="100"/>
        <c:noMultiLvlLbl val="0"/>
      </c:catAx>
      <c:valAx>
        <c:axId val="160354588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603540448"/>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sng" strike="noStrike" kern="1200" cap="all" spc="150" baseline="0">
                <a:solidFill>
                  <a:schemeClr val="tx1"/>
                </a:solidFill>
                <a:latin typeface="+mn-lt"/>
                <a:ea typeface="+mn-ea"/>
                <a:cs typeface="+mn-cs"/>
              </a:defRPr>
            </a:pPr>
            <a:r>
              <a:rPr lang="tr-TR" sz="900" b="1" u="sng">
                <a:solidFill>
                  <a:schemeClr val="tx1"/>
                </a:solidFill>
              </a:rPr>
              <a:t>SorularA</a:t>
            </a:r>
            <a:r>
              <a:rPr lang="tr-TR" sz="900" b="1" u="sng" baseline="0">
                <a:solidFill>
                  <a:schemeClr val="tx1"/>
                </a:solidFill>
              </a:rPr>
              <a:t> GÖRE BAŞARI</a:t>
            </a:r>
            <a:r>
              <a:rPr lang="tr-TR" sz="900" b="1" u="sng">
                <a:solidFill>
                  <a:schemeClr val="tx1"/>
                </a:solidFill>
              </a:rPr>
              <a:t> Yüzdesi</a:t>
            </a:r>
          </a:p>
        </c:rich>
      </c:tx>
      <c:overlay val="0"/>
      <c:spPr>
        <a:noFill/>
        <a:ln w="25400">
          <a:noFill/>
        </a:ln>
      </c:spPr>
    </c:title>
    <c:autoTitleDeleted val="0"/>
    <c:plotArea>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'SINAV-II-2'!$F$73:$AD$73</c:f>
              <c:numCache>
                <c:formatCode>0.0</c:formatCode>
                <c:ptCount val="25"/>
              </c:numCache>
            </c:numRef>
          </c:val>
          <c:extLst>
            <c:ext xmlns:c16="http://schemas.microsoft.com/office/drawing/2014/chart" uri="{C3380CC4-5D6E-409C-BE32-E72D297353CC}">
              <c16:uniqueId val="{00000000-EEDF-4EF7-AD46-D9B4FE184DEA}"/>
            </c:ext>
          </c:extLst>
        </c:ser>
        <c:dLbls>
          <c:showLegendKey val="0"/>
          <c:showVal val="1"/>
          <c:showCatName val="0"/>
          <c:showSerName val="0"/>
          <c:showPercent val="0"/>
          <c:showBubbleSize val="0"/>
        </c:dLbls>
        <c:gapWidth val="164"/>
        <c:overlap val="-22"/>
        <c:axId val="1603547520"/>
        <c:axId val="1603537728"/>
      </c:barChart>
      <c:catAx>
        <c:axId val="1603547520"/>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3537728"/>
        <c:crosses val="autoZero"/>
        <c:auto val="1"/>
        <c:lblAlgn val="ctr"/>
        <c:lblOffset val="100"/>
        <c:tickLblSkip val="1"/>
        <c:tickMarkSkip val="1"/>
        <c:noMultiLvlLbl val="0"/>
      </c:catAx>
      <c:valAx>
        <c:axId val="1603537728"/>
        <c:scaling>
          <c:orientation val="minMax"/>
          <c:max val="100"/>
        </c:scaling>
        <c:delete val="0"/>
        <c:axPos val="l"/>
        <c:majorGridlines>
          <c:spPr>
            <a:ln>
              <a:solidFill>
                <a:schemeClr val="tx1">
                  <a:lumMod val="15000"/>
                  <a:lumOff val="85000"/>
                </a:schemeClr>
              </a:solidFill>
            </a:ln>
            <a:effectLst/>
          </c:spPr>
        </c:majorGridlines>
        <c:numFmt formatCode="0.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354752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'SINAV-II-2'!$H$9:$H$13</c:f>
              <c:numCache>
                <c:formatCode>General</c:formatCode>
                <c:ptCount val="5"/>
              </c:numCache>
            </c:numRef>
          </c:cat>
          <c:val>
            <c:numRef>
              <c:f>'SINAV-II-2'!$O$9:$O$13</c:f>
              <c:numCache>
                <c:formatCode>General</c:formatCode>
                <c:ptCount val="5"/>
              </c:numCache>
            </c:numRef>
          </c:val>
          <c:extLst>
            <c:ext xmlns:c16="http://schemas.microsoft.com/office/drawing/2014/chart" uri="{C3380CC4-5D6E-409C-BE32-E72D297353CC}">
              <c16:uniqueId val="{00000000-B191-409A-ACD9-B85DB93ABDEB}"/>
            </c:ext>
          </c:extLst>
        </c:ser>
        <c:dLbls>
          <c:showLegendKey val="0"/>
          <c:showVal val="1"/>
          <c:showCatName val="0"/>
          <c:showSerName val="0"/>
          <c:showPercent val="0"/>
          <c:showBubbleSize val="0"/>
        </c:dLbls>
        <c:gapWidth val="79"/>
        <c:overlap val="100"/>
        <c:axId val="1603543168"/>
        <c:axId val="1603540992"/>
      </c:barChart>
      <c:catAx>
        <c:axId val="1603543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3540992"/>
        <c:crosses val="autoZero"/>
        <c:auto val="1"/>
        <c:lblAlgn val="ctr"/>
        <c:lblOffset val="100"/>
        <c:noMultiLvlLbl val="0"/>
      </c:catAx>
      <c:valAx>
        <c:axId val="160354099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crossAx val="1603543168"/>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Calibri"/>
                <a:ea typeface="Calibri"/>
                <a:cs typeface="Calibri"/>
              </a:defRPr>
            </a:pPr>
            <a:r>
              <a:rPr lang="tr-TR"/>
              <a:t>Sorulara Göre Başarı Yüzdesi</a:t>
            </a:r>
          </a:p>
        </c:rich>
      </c:tx>
      <c:layout>
        <c:manualLayout>
          <c:xMode val="edge"/>
          <c:yMode val="edge"/>
          <c:x val="0.41498240224365895"/>
          <c:y val="2.6315789473684216E-2"/>
        </c:manualLayout>
      </c:layout>
      <c:overlay val="0"/>
      <c:spPr>
        <a:noFill/>
        <a:ln w="25400">
          <a:noFill/>
        </a:ln>
      </c:spPr>
    </c:title>
    <c:autoTitleDeleted val="0"/>
    <c:plotArea>
      <c:layout>
        <c:manualLayout>
          <c:layoutTarget val="inner"/>
          <c:xMode val="edge"/>
          <c:yMode val="edge"/>
          <c:x val="4.3995269300909717E-2"/>
          <c:y val="0.27368491386953792"/>
          <c:w val="0.93698032997613157"/>
          <c:h val="0.55789617058020813"/>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'SINAV-II-2'!$D$101:$AQ$101</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93EB-407E-A96A-DE07BE101D4C}"/>
            </c:ext>
          </c:extLst>
        </c:ser>
        <c:dLbls>
          <c:showLegendKey val="0"/>
          <c:showVal val="1"/>
          <c:showCatName val="0"/>
          <c:showSerName val="0"/>
          <c:showPercent val="0"/>
          <c:showBubbleSize val="0"/>
        </c:dLbls>
        <c:gapWidth val="164"/>
        <c:overlap val="-22"/>
        <c:axId val="1603546976"/>
        <c:axId val="1603548064"/>
      </c:barChart>
      <c:catAx>
        <c:axId val="1603546976"/>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3548064"/>
        <c:crosses val="autoZero"/>
        <c:auto val="1"/>
        <c:lblAlgn val="ctr"/>
        <c:lblOffset val="100"/>
        <c:tickLblSkip val="1"/>
        <c:tickMarkSkip val="1"/>
        <c:noMultiLvlLbl val="0"/>
      </c:catAx>
      <c:valAx>
        <c:axId val="1603548064"/>
        <c:scaling>
          <c:orientation val="minMax"/>
          <c:max val="100"/>
        </c:scaling>
        <c:delete val="0"/>
        <c:axPos val="l"/>
        <c:majorGridlines>
          <c:spPr>
            <a:ln>
              <a:solidFill>
                <a:schemeClr val="tx1">
                  <a:lumMod val="15000"/>
                  <a:lumOff val="85000"/>
                </a:schemeClr>
              </a:solidFill>
            </a:ln>
            <a:effectLst/>
          </c:spPr>
        </c:majorGridlines>
        <c:numFmt formatCode="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35469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553039332538809"/>
          <c:y val="7.32484076433121E-2"/>
          <c:w val="0.73539928486293149"/>
          <c:h val="0.86942675159235649"/>
        </c:manualLayout>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'SINAV-I-1'!$F$8:$F$12</c:f>
              <c:strCache>
                <c:ptCount val="5"/>
                <c:pt idx="0">
                  <c:v>GEÇMEZ alan öğrenci sayısı</c:v>
                </c:pt>
                <c:pt idx="1">
                  <c:v>GEÇER alan öğrenci sayısı</c:v>
                </c:pt>
                <c:pt idx="2">
                  <c:v>ORTA alan öğrenci sayısı</c:v>
                </c:pt>
                <c:pt idx="3">
                  <c:v>İYİ alan öğrenci sayısı</c:v>
                </c:pt>
                <c:pt idx="4">
                  <c:v>PEKİYİ alan öğrenci sayısı</c:v>
                </c:pt>
              </c:strCache>
            </c:strRef>
          </c:cat>
          <c:val>
            <c:numRef>
              <c:f>'SINAV-I-1'!$M$8:$M$12</c:f>
              <c:numCache>
                <c:formatCode>0</c:formatCode>
                <c:ptCount val="5"/>
                <c:pt idx="0">
                  <c:v>1</c:v>
                </c:pt>
                <c:pt idx="1">
                  <c:v>5</c:v>
                </c:pt>
                <c:pt idx="2">
                  <c:v>4</c:v>
                </c:pt>
                <c:pt idx="3">
                  <c:v>7</c:v>
                </c:pt>
                <c:pt idx="4">
                  <c:v>8</c:v>
                </c:pt>
              </c:numCache>
            </c:numRef>
          </c:val>
          <c:extLst>
            <c:ext xmlns:c16="http://schemas.microsoft.com/office/drawing/2014/chart" uri="{C3380CC4-5D6E-409C-BE32-E72D297353CC}">
              <c16:uniqueId val="{00000000-42DB-4299-98C0-5547DF3140FD}"/>
            </c:ext>
          </c:extLst>
        </c:ser>
        <c:dLbls>
          <c:showLegendKey val="0"/>
          <c:showVal val="1"/>
          <c:showCatName val="0"/>
          <c:showSerName val="0"/>
          <c:showPercent val="0"/>
          <c:showBubbleSize val="0"/>
        </c:dLbls>
        <c:gapWidth val="79"/>
        <c:overlap val="100"/>
        <c:axId val="1545182976"/>
        <c:axId val="1545173728"/>
      </c:barChart>
      <c:catAx>
        <c:axId val="15451829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545173728"/>
        <c:crosses val="autoZero"/>
        <c:auto val="1"/>
        <c:lblAlgn val="ctr"/>
        <c:lblOffset val="100"/>
        <c:noMultiLvlLbl val="0"/>
      </c:catAx>
      <c:valAx>
        <c:axId val="154517372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545182976"/>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553039332538809"/>
          <c:y val="7.32484076433121E-2"/>
          <c:w val="0.73539928486293149"/>
          <c:h val="0.86942675159235649"/>
        </c:manualLayout>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'SINAV-I-1'!$F$8:$F$12</c:f>
              <c:strCache>
                <c:ptCount val="5"/>
                <c:pt idx="0">
                  <c:v>GEÇMEZ alan öğrenci sayısı</c:v>
                </c:pt>
                <c:pt idx="1">
                  <c:v>GEÇER alan öğrenci sayısı</c:v>
                </c:pt>
                <c:pt idx="2">
                  <c:v>ORTA alan öğrenci sayısı</c:v>
                </c:pt>
                <c:pt idx="3">
                  <c:v>İYİ alan öğrenci sayısı</c:v>
                </c:pt>
                <c:pt idx="4">
                  <c:v>PEKİYİ alan öğrenci sayısı</c:v>
                </c:pt>
              </c:strCache>
            </c:strRef>
          </c:cat>
          <c:val>
            <c:numRef>
              <c:f>'SINAV-II-2'!$M$8:$M$12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CBE0-4E7C-8672-77B2163AF712}"/>
            </c:ext>
          </c:extLst>
        </c:ser>
        <c:dLbls>
          <c:showLegendKey val="0"/>
          <c:showVal val="1"/>
          <c:showCatName val="0"/>
          <c:showSerName val="0"/>
          <c:showPercent val="0"/>
          <c:showBubbleSize val="0"/>
        </c:dLbls>
        <c:gapWidth val="79"/>
        <c:overlap val="100"/>
        <c:axId val="1603535008"/>
        <c:axId val="1603545344"/>
      </c:barChart>
      <c:catAx>
        <c:axId val="1603535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3545344"/>
        <c:crosses val="autoZero"/>
        <c:auto val="1"/>
        <c:lblAlgn val="ctr"/>
        <c:lblOffset val="100"/>
        <c:noMultiLvlLbl val="0"/>
      </c:catAx>
      <c:valAx>
        <c:axId val="160354534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603535008"/>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sng" strike="noStrike" kern="1200" cap="all" spc="150" baseline="0">
                <a:solidFill>
                  <a:schemeClr val="tx1"/>
                </a:solidFill>
                <a:latin typeface="+mn-lt"/>
                <a:ea typeface="+mn-ea"/>
                <a:cs typeface="+mn-cs"/>
              </a:defRPr>
            </a:pPr>
            <a:r>
              <a:rPr lang="tr-TR" sz="900" b="1" u="sng">
                <a:solidFill>
                  <a:schemeClr val="tx1"/>
                </a:solidFill>
              </a:rPr>
              <a:t>SorularA</a:t>
            </a:r>
            <a:r>
              <a:rPr lang="tr-TR" sz="900" b="1" u="sng" baseline="0">
                <a:solidFill>
                  <a:schemeClr val="tx1"/>
                </a:solidFill>
              </a:rPr>
              <a:t> GÖRE BAŞARI</a:t>
            </a:r>
            <a:r>
              <a:rPr lang="tr-TR" sz="900" b="1" u="sng">
                <a:solidFill>
                  <a:schemeClr val="tx1"/>
                </a:solidFill>
              </a:rPr>
              <a:t> Yüzdesi</a:t>
            </a:r>
          </a:p>
        </c:rich>
      </c:tx>
      <c:overlay val="0"/>
      <c:spPr>
        <a:noFill/>
        <a:ln w="25400">
          <a:noFill/>
        </a:ln>
      </c:spPr>
    </c:title>
    <c:autoTitleDeleted val="0"/>
    <c:plotArea>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'SINAV-II-3'!$F$73:$AD$73</c:f>
              <c:numCache>
                <c:formatCode>0.0</c:formatCode>
                <c:ptCount val="25"/>
              </c:numCache>
            </c:numRef>
          </c:val>
          <c:extLst>
            <c:ext xmlns:c16="http://schemas.microsoft.com/office/drawing/2014/chart" uri="{C3380CC4-5D6E-409C-BE32-E72D297353CC}">
              <c16:uniqueId val="{00000000-5FFF-4B9B-B65B-685293A34887}"/>
            </c:ext>
          </c:extLst>
        </c:ser>
        <c:dLbls>
          <c:showLegendKey val="0"/>
          <c:showVal val="1"/>
          <c:showCatName val="0"/>
          <c:showSerName val="0"/>
          <c:showPercent val="0"/>
          <c:showBubbleSize val="0"/>
        </c:dLbls>
        <c:gapWidth val="164"/>
        <c:overlap val="-22"/>
        <c:axId val="1603535552"/>
        <c:axId val="1603549696"/>
      </c:barChart>
      <c:catAx>
        <c:axId val="1603535552"/>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3549696"/>
        <c:crosses val="autoZero"/>
        <c:auto val="1"/>
        <c:lblAlgn val="ctr"/>
        <c:lblOffset val="100"/>
        <c:tickLblSkip val="1"/>
        <c:tickMarkSkip val="1"/>
        <c:noMultiLvlLbl val="0"/>
      </c:catAx>
      <c:valAx>
        <c:axId val="1603549696"/>
        <c:scaling>
          <c:orientation val="minMax"/>
          <c:max val="100"/>
        </c:scaling>
        <c:delete val="0"/>
        <c:axPos val="l"/>
        <c:majorGridlines>
          <c:spPr>
            <a:ln>
              <a:solidFill>
                <a:schemeClr val="tx1">
                  <a:lumMod val="15000"/>
                  <a:lumOff val="85000"/>
                </a:schemeClr>
              </a:solidFill>
            </a:ln>
            <a:effectLst/>
          </c:spPr>
        </c:majorGridlines>
        <c:numFmt formatCode="0.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35355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'SINAV-II-3'!$H$9:$H$13</c:f>
              <c:numCache>
                <c:formatCode>General</c:formatCode>
                <c:ptCount val="5"/>
              </c:numCache>
            </c:numRef>
          </c:cat>
          <c:val>
            <c:numRef>
              <c:f>'SINAV-II-3'!$O$9:$O$13</c:f>
              <c:numCache>
                <c:formatCode>General</c:formatCode>
                <c:ptCount val="5"/>
              </c:numCache>
            </c:numRef>
          </c:val>
          <c:extLst>
            <c:ext xmlns:c16="http://schemas.microsoft.com/office/drawing/2014/chart" uri="{C3380CC4-5D6E-409C-BE32-E72D297353CC}">
              <c16:uniqueId val="{00000000-CAA4-4496-A711-DE0B813FA9DF}"/>
            </c:ext>
          </c:extLst>
        </c:ser>
        <c:dLbls>
          <c:showLegendKey val="0"/>
          <c:showVal val="1"/>
          <c:showCatName val="0"/>
          <c:showSerName val="0"/>
          <c:showPercent val="0"/>
          <c:showBubbleSize val="0"/>
        </c:dLbls>
        <c:gapWidth val="79"/>
        <c:overlap val="100"/>
        <c:axId val="1603536640"/>
        <c:axId val="1604801424"/>
      </c:barChart>
      <c:catAx>
        <c:axId val="160353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4801424"/>
        <c:crosses val="autoZero"/>
        <c:auto val="1"/>
        <c:lblAlgn val="ctr"/>
        <c:lblOffset val="100"/>
        <c:noMultiLvlLbl val="0"/>
      </c:catAx>
      <c:valAx>
        <c:axId val="1604801424"/>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crossAx val="1603536640"/>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Calibri"/>
                <a:ea typeface="Calibri"/>
                <a:cs typeface="Calibri"/>
              </a:defRPr>
            </a:pPr>
            <a:r>
              <a:rPr lang="tr-TR"/>
              <a:t>Sorulara Göre Başarı Yüzdesi</a:t>
            </a:r>
          </a:p>
        </c:rich>
      </c:tx>
      <c:layout>
        <c:manualLayout>
          <c:xMode val="edge"/>
          <c:yMode val="edge"/>
          <c:x val="0.41498240224365895"/>
          <c:y val="2.6315789473684216E-2"/>
        </c:manualLayout>
      </c:layout>
      <c:overlay val="0"/>
      <c:spPr>
        <a:noFill/>
        <a:ln w="25400">
          <a:noFill/>
        </a:ln>
      </c:spPr>
    </c:title>
    <c:autoTitleDeleted val="0"/>
    <c:plotArea>
      <c:layout>
        <c:manualLayout>
          <c:layoutTarget val="inner"/>
          <c:xMode val="edge"/>
          <c:yMode val="edge"/>
          <c:x val="4.3995269300909717E-2"/>
          <c:y val="0.27368491386953792"/>
          <c:w val="0.93698032997613157"/>
          <c:h val="0.55789617058020813"/>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'SINAV-II-3'!$D$101:$AQ$101</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93DF-4118-9279-407FD0499F64}"/>
            </c:ext>
          </c:extLst>
        </c:ser>
        <c:dLbls>
          <c:showLegendKey val="0"/>
          <c:showVal val="1"/>
          <c:showCatName val="0"/>
          <c:showSerName val="0"/>
          <c:showPercent val="0"/>
          <c:showBubbleSize val="0"/>
        </c:dLbls>
        <c:gapWidth val="164"/>
        <c:overlap val="-22"/>
        <c:axId val="1604801968"/>
        <c:axId val="1604807408"/>
      </c:barChart>
      <c:catAx>
        <c:axId val="1604801968"/>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4807408"/>
        <c:crosses val="autoZero"/>
        <c:auto val="1"/>
        <c:lblAlgn val="ctr"/>
        <c:lblOffset val="100"/>
        <c:tickLblSkip val="1"/>
        <c:tickMarkSkip val="1"/>
        <c:noMultiLvlLbl val="0"/>
      </c:catAx>
      <c:valAx>
        <c:axId val="1604807408"/>
        <c:scaling>
          <c:orientation val="minMax"/>
          <c:max val="100"/>
        </c:scaling>
        <c:delete val="0"/>
        <c:axPos val="l"/>
        <c:majorGridlines>
          <c:spPr>
            <a:ln>
              <a:solidFill>
                <a:schemeClr val="tx1">
                  <a:lumMod val="15000"/>
                  <a:lumOff val="85000"/>
                </a:schemeClr>
              </a:solidFill>
            </a:ln>
            <a:effectLst/>
          </c:spPr>
        </c:majorGridlines>
        <c:numFmt formatCode="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480196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553039332538809"/>
          <c:y val="7.32484076433121E-2"/>
          <c:w val="0.73539928486293149"/>
          <c:h val="0.86942675159235649"/>
        </c:manualLayout>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'SINAV-I-1'!$F$8:$F$12</c:f>
              <c:strCache>
                <c:ptCount val="5"/>
                <c:pt idx="0">
                  <c:v>GEÇMEZ alan öğrenci sayısı</c:v>
                </c:pt>
                <c:pt idx="1">
                  <c:v>GEÇER alan öğrenci sayısı</c:v>
                </c:pt>
                <c:pt idx="2">
                  <c:v>ORTA alan öğrenci sayısı</c:v>
                </c:pt>
                <c:pt idx="3">
                  <c:v>İYİ alan öğrenci sayısı</c:v>
                </c:pt>
                <c:pt idx="4">
                  <c:v>PEKİYİ alan öğrenci sayısı</c:v>
                </c:pt>
              </c:strCache>
            </c:strRef>
          </c:cat>
          <c:val>
            <c:numRef>
              <c:f>'SINAV-II-3'!$M$8:$M$12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D1F-4EF4-9A4A-F041163F7F43}"/>
            </c:ext>
          </c:extLst>
        </c:ser>
        <c:dLbls>
          <c:showLegendKey val="0"/>
          <c:showVal val="1"/>
          <c:showCatName val="0"/>
          <c:showSerName val="0"/>
          <c:showPercent val="0"/>
          <c:showBubbleSize val="0"/>
        </c:dLbls>
        <c:gapWidth val="79"/>
        <c:overlap val="100"/>
        <c:axId val="1604807952"/>
        <c:axId val="1604799248"/>
      </c:barChart>
      <c:catAx>
        <c:axId val="1604807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4799248"/>
        <c:crosses val="autoZero"/>
        <c:auto val="1"/>
        <c:lblAlgn val="ctr"/>
        <c:lblOffset val="100"/>
        <c:noMultiLvlLbl val="0"/>
      </c:catAx>
      <c:valAx>
        <c:axId val="160479924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604807952"/>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sng" strike="noStrike" kern="1200" cap="all" spc="150" baseline="0">
                <a:solidFill>
                  <a:schemeClr val="tx1"/>
                </a:solidFill>
                <a:latin typeface="+mn-lt"/>
                <a:ea typeface="+mn-ea"/>
                <a:cs typeface="+mn-cs"/>
              </a:defRPr>
            </a:pPr>
            <a:r>
              <a:rPr lang="tr-TR" sz="900" b="1" u="sng">
                <a:solidFill>
                  <a:schemeClr val="tx1"/>
                </a:solidFill>
              </a:rPr>
              <a:t>SorularA</a:t>
            </a:r>
            <a:r>
              <a:rPr lang="tr-TR" sz="900" b="1" u="sng" baseline="0">
                <a:solidFill>
                  <a:schemeClr val="tx1"/>
                </a:solidFill>
              </a:rPr>
              <a:t> GÖRE BAŞARI</a:t>
            </a:r>
            <a:r>
              <a:rPr lang="tr-TR" sz="900" b="1" u="sng">
                <a:solidFill>
                  <a:schemeClr val="tx1"/>
                </a:solidFill>
              </a:rPr>
              <a:t> Yüzdesi</a:t>
            </a:r>
          </a:p>
        </c:rich>
      </c:tx>
      <c:overlay val="0"/>
      <c:spPr>
        <a:noFill/>
        <a:ln w="25400">
          <a:noFill/>
        </a:ln>
      </c:spPr>
    </c:title>
    <c:autoTitleDeleted val="0"/>
    <c:plotArea>
      <c:layout>
        <c:manualLayout>
          <c:layoutTarget val="inner"/>
          <c:xMode val="edge"/>
          <c:yMode val="edge"/>
          <c:x val="5.588235294117673E-2"/>
          <c:y val="0.22727272727272727"/>
          <c:w val="0.92205882352941482"/>
          <c:h val="0.59090909090909094"/>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'SINAV-I-2'!$F$73:$AD$73</c:f>
              <c:numCache>
                <c:formatCode>0</c:formatCode>
                <c:ptCount val="25"/>
                <c:pt idx="0">
                  <c:v>10</c:v>
                </c:pt>
                <c:pt idx="1">
                  <c:v>10</c:v>
                </c:pt>
                <c:pt idx="2">
                  <c:v>8</c:v>
                </c:pt>
                <c:pt idx="3">
                  <c:v>10</c:v>
                </c:pt>
                <c:pt idx="4">
                  <c:v>8</c:v>
                </c:pt>
                <c:pt idx="5">
                  <c:v>8</c:v>
                </c:pt>
                <c:pt idx="6">
                  <c:v>5</c:v>
                </c:pt>
                <c:pt idx="7">
                  <c:v>3</c:v>
                </c:pt>
              </c:numCache>
            </c:numRef>
          </c:val>
          <c:extLst>
            <c:ext xmlns:c16="http://schemas.microsoft.com/office/drawing/2014/chart" uri="{C3380CC4-5D6E-409C-BE32-E72D297353CC}">
              <c16:uniqueId val="{00000000-1354-4FA6-81F9-20DCA51824B1}"/>
            </c:ext>
          </c:extLst>
        </c:ser>
        <c:dLbls>
          <c:showLegendKey val="0"/>
          <c:showVal val="1"/>
          <c:showCatName val="0"/>
          <c:showSerName val="0"/>
          <c:showPercent val="0"/>
          <c:showBubbleSize val="0"/>
        </c:dLbls>
        <c:gapWidth val="164"/>
        <c:overlap val="-22"/>
        <c:axId val="1545173184"/>
        <c:axId val="1545180800"/>
      </c:barChart>
      <c:catAx>
        <c:axId val="1545173184"/>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545180800"/>
        <c:crosses val="autoZero"/>
        <c:auto val="1"/>
        <c:lblAlgn val="ctr"/>
        <c:lblOffset val="100"/>
        <c:tickLblSkip val="1"/>
        <c:tickMarkSkip val="1"/>
        <c:noMultiLvlLbl val="0"/>
      </c:catAx>
      <c:valAx>
        <c:axId val="1545180800"/>
        <c:scaling>
          <c:orientation val="minMax"/>
          <c:max val="100"/>
        </c:scaling>
        <c:delete val="0"/>
        <c:axPos val="l"/>
        <c:majorGridlines>
          <c:spPr>
            <a:ln>
              <a:solidFill>
                <a:schemeClr val="tx1">
                  <a:lumMod val="15000"/>
                  <a:lumOff val="85000"/>
                </a:schemeClr>
              </a:solidFill>
            </a:ln>
            <a:effectLst/>
          </c:spPr>
        </c:majorGridlines>
        <c:numFmt formatCode="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5451731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8908596210989917"/>
          <c:y val="6.5420710017318112E-2"/>
          <c:w val="0.68731662420005957"/>
          <c:h val="0.85514213808351758"/>
        </c:manualLayout>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'SINAV-I-2'!$H$9:$H$13</c:f>
              <c:numCache>
                <c:formatCode>General</c:formatCode>
                <c:ptCount val="5"/>
              </c:numCache>
            </c:numRef>
          </c:cat>
          <c:val>
            <c:numRef>
              <c:f>'SINAV-I-2'!$O$9:$O$13</c:f>
              <c:numCache>
                <c:formatCode>General</c:formatCode>
                <c:ptCount val="5"/>
              </c:numCache>
            </c:numRef>
          </c:val>
          <c:extLst>
            <c:ext xmlns:c16="http://schemas.microsoft.com/office/drawing/2014/chart" uri="{C3380CC4-5D6E-409C-BE32-E72D297353CC}">
              <c16:uniqueId val="{00000000-032C-4EFC-9F11-EF85B9854A26}"/>
            </c:ext>
          </c:extLst>
        </c:ser>
        <c:dLbls>
          <c:showLegendKey val="0"/>
          <c:showVal val="1"/>
          <c:showCatName val="0"/>
          <c:showSerName val="0"/>
          <c:showPercent val="0"/>
          <c:showBubbleSize val="0"/>
        </c:dLbls>
        <c:gapWidth val="79"/>
        <c:overlap val="100"/>
        <c:axId val="1545174816"/>
        <c:axId val="1545181344"/>
      </c:barChart>
      <c:catAx>
        <c:axId val="1545174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545181344"/>
        <c:crosses val="autoZero"/>
        <c:auto val="1"/>
        <c:lblAlgn val="ctr"/>
        <c:lblOffset val="100"/>
        <c:noMultiLvlLbl val="0"/>
      </c:catAx>
      <c:valAx>
        <c:axId val="1545181344"/>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crossAx val="1545174816"/>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Calibri"/>
                <a:ea typeface="Calibri"/>
                <a:cs typeface="Calibri"/>
              </a:defRPr>
            </a:pPr>
            <a:r>
              <a:rPr lang="tr-TR"/>
              <a:t>Sorulara Göre Başarı Yüzdesi</a:t>
            </a:r>
          </a:p>
        </c:rich>
      </c:tx>
      <c:layout>
        <c:manualLayout>
          <c:xMode val="edge"/>
          <c:yMode val="edge"/>
          <c:x val="0.41498240224365895"/>
          <c:y val="2.6315789473684216E-2"/>
        </c:manualLayout>
      </c:layout>
      <c:overlay val="0"/>
      <c:spPr>
        <a:noFill/>
        <a:ln w="25400">
          <a:noFill/>
        </a:ln>
      </c:spPr>
    </c:title>
    <c:autoTitleDeleted val="0"/>
    <c:plotArea>
      <c:layout>
        <c:manualLayout>
          <c:layoutTarget val="inner"/>
          <c:xMode val="edge"/>
          <c:yMode val="edge"/>
          <c:x val="4.3995269300909717E-2"/>
          <c:y val="0.27368491386953792"/>
          <c:w val="0.93698032997613157"/>
          <c:h val="0.55789617058020813"/>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'SINAV-I-1'!$D$101:$AQ$101</c:f>
              <c:numCache>
                <c:formatCode>0</c:formatCode>
                <c:ptCount val="40"/>
                <c:pt idx="0">
                  <c:v>98.4</c:v>
                </c:pt>
                <c:pt idx="1">
                  <c:v>44.000000000000007</c:v>
                </c:pt>
                <c:pt idx="2">
                  <c:v>95.2</c:v>
                </c:pt>
                <c:pt idx="3">
                  <c:v>96.4</c:v>
                </c:pt>
                <c:pt idx="4">
                  <c:v>35.6</c:v>
                </c:pt>
                <c:pt idx="5">
                  <c:v>52</c:v>
                </c:pt>
                <c:pt idx="6">
                  <c:v>71.2</c:v>
                </c:pt>
                <c:pt idx="7">
                  <c:v>76</c:v>
                </c:pt>
                <c:pt idx="8">
                  <c:v>80</c:v>
                </c:pt>
                <c:pt idx="9">
                  <c:v>70.8</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E034-4EBC-8C99-F68D32BE4DFD}"/>
            </c:ext>
          </c:extLst>
        </c:ser>
        <c:dLbls>
          <c:showLegendKey val="0"/>
          <c:showVal val="1"/>
          <c:showCatName val="0"/>
          <c:showSerName val="0"/>
          <c:showPercent val="0"/>
          <c:showBubbleSize val="0"/>
        </c:dLbls>
        <c:gapWidth val="164"/>
        <c:overlap val="-22"/>
        <c:axId val="1545184608"/>
        <c:axId val="1545186240"/>
      </c:barChart>
      <c:catAx>
        <c:axId val="1545184608"/>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545186240"/>
        <c:crosses val="autoZero"/>
        <c:auto val="1"/>
        <c:lblAlgn val="ctr"/>
        <c:lblOffset val="100"/>
        <c:tickLblSkip val="1"/>
        <c:tickMarkSkip val="1"/>
        <c:noMultiLvlLbl val="0"/>
      </c:catAx>
      <c:valAx>
        <c:axId val="1545186240"/>
        <c:scaling>
          <c:orientation val="minMax"/>
          <c:max val="100"/>
        </c:scaling>
        <c:delete val="0"/>
        <c:axPos val="l"/>
        <c:majorGridlines>
          <c:spPr>
            <a:ln>
              <a:solidFill>
                <a:schemeClr val="tx1">
                  <a:lumMod val="15000"/>
                  <a:lumOff val="85000"/>
                </a:schemeClr>
              </a:solidFill>
            </a:ln>
            <a:effectLst/>
          </c:spPr>
        </c:majorGridlines>
        <c:numFmt formatCode="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5451846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553039332538809"/>
          <c:y val="7.32484076433121E-2"/>
          <c:w val="0.73539928486293149"/>
          <c:h val="0.86942675159235649"/>
        </c:manualLayout>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'SINAV-I-1'!$F$8:$F$12</c:f>
              <c:strCache>
                <c:ptCount val="5"/>
                <c:pt idx="0">
                  <c:v>GEÇMEZ alan öğrenci sayısı</c:v>
                </c:pt>
                <c:pt idx="1">
                  <c:v>GEÇER alan öğrenci sayısı</c:v>
                </c:pt>
                <c:pt idx="2">
                  <c:v>ORTA alan öğrenci sayısı</c:v>
                </c:pt>
                <c:pt idx="3">
                  <c:v>İYİ alan öğrenci sayısı</c:v>
                </c:pt>
                <c:pt idx="4">
                  <c:v>PEKİYİ alan öğrenci sayısı</c:v>
                </c:pt>
              </c:strCache>
            </c:strRef>
          </c:cat>
          <c:val>
            <c:numRef>
              <c:f>'SINAV-I-1'!$M$8:$M$12</c:f>
              <c:numCache>
                <c:formatCode>0</c:formatCode>
                <c:ptCount val="5"/>
                <c:pt idx="0">
                  <c:v>1</c:v>
                </c:pt>
                <c:pt idx="1">
                  <c:v>5</c:v>
                </c:pt>
                <c:pt idx="2">
                  <c:v>4</c:v>
                </c:pt>
                <c:pt idx="3">
                  <c:v>7</c:v>
                </c:pt>
                <c:pt idx="4">
                  <c:v>8</c:v>
                </c:pt>
              </c:numCache>
            </c:numRef>
          </c:val>
          <c:extLst>
            <c:ext xmlns:c16="http://schemas.microsoft.com/office/drawing/2014/chart" uri="{C3380CC4-5D6E-409C-BE32-E72D297353CC}">
              <c16:uniqueId val="{00000000-510E-4C5A-BCCE-40E1EA6DB349}"/>
            </c:ext>
          </c:extLst>
        </c:ser>
        <c:dLbls>
          <c:showLegendKey val="0"/>
          <c:showVal val="1"/>
          <c:showCatName val="0"/>
          <c:showSerName val="0"/>
          <c:showPercent val="0"/>
          <c:showBubbleSize val="0"/>
        </c:dLbls>
        <c:gapWidth val="79"/>
        <c:overlap val="100"/>
        <c:axId val="1545176992"/>
        <c:axId val="1545175904"/>
      </c:barChart>
      <c:catAx>
        <c:axId val="1545176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545175904"/>
        <c:crosses val="autoZero"/>
        <c:auto val="1"/>
        <c:lblAlgn val="ctr"/>
        <c:lblOffset val="100"/>
        <c:noMultiLvlLbl val="0"/>
      </c:catAx>
      <c:valAx>
        <c:axId val="15451759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545176992"/>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Calibri"/>
                <a:ea typeface="Calibri"/>
                <a:cs typeface="Calibri"/>
              </a:defRPr>
            </a:pPr>
            <a:r>
              <a:rPr lang="tr-TR"/>
              <a:t>Sorulara Göre Başarı Yüzdesi</a:t>
            </a:r>
          </a:p>
        </c:rich>
      </c:tx>
      <c:layout>
        <c:manualLayout>
          <c:xMode val="edge"/>
          <c:yMode val="edge"/>
          <c:x val="0.41498240224365895"/>
          <c:y val="2.6315789473684216E-2"/>
        </c:manualLayout>
      </c:layout>
      <c:overlay val="0"/>
      <c:spPr>
        <a:noFill/>
        <a:ln w="25400">
          <a:noFill/>
        </a:ln>
      </c:spPr>
    </c:title>
    <c:autoTitleDeleted val="0"/>
    <c:plotArea>
      <c:layout>
        <c:manualLayout>
          <c:layoutTarget val="inner"/>
          <c:xMode val="edge"/>
          <c:yMode val="edge"/>
          <c:x val="4.3995269300909717E-2"/>
          <c:y val="0.27368491386953792"/>
          <c:w val="0.93698032997613157"/>
          <c:h val="0.55789617058020813"/>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'SINAV-I-2'!$D$101:$AQ$101</c:f>
              <c:numCache>
                <c:formatCode>0</c:formatCode>
                <c:ptCount val="40"/>
                <c:pt idx="0">
                  <c:v>95.833333333333343</c:v>
                </c:pt>
                <c:pt idx="1">
                  <c:v>57.083333333333329</c:v>
                </c:pt>
                <c:pt idx="2">
                  <c:v>71.25</c:v>
                </c:pt>
                <c:pt idx="3">
                  <c:v>64.166666666666671</c:v>
                </c:pt>
                <c:pt idx="4">
                  <c:v>69.166666666666671</c:v>
                </c:pt>
                <c:pt idx="5">
                  <c:v>85.833333333333343</c:v>
                </c:pt>
                <c:pt idx="6">
                  <c:v>67.5</c:v>
                </c:pt>
                <c:pt idx="7">
                  <c:v>67.083333333333329</c:v>
                </c:pt>
                <c:pt idx="8">
                  <c:v>59.583333333333329</c:v>
                </c:pt>
                <c:pt idx="9">
                  <c:v>50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EF29-4D17-9268-1FCF5813A5E2}"/>
            </c:ext>
          </c:extLst>
        </c:ser>
        <c:dLbls>
          <c:showLegendKey val="0"/>
          <c:showVal val="1"/>
          <c:showCatName val="0"/>
          <c:showSerName val="0"/>
          <c:showPercent val="0"/>
          <c:showBubbleSize val="0"/>
        </c:dLbls>
        <c:gapWidth val="164"/>
        <c:overlap val="-22"/>
        <c:axId val="1545177536"/>
        <c:axId val="1545178624"/>
      </c:barChart>
      <c:catAx>
        <c:axId val="1545177536"/>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545178624"/>
        <c:crosses val="autoZero"/>
        <c:auto val="1"/>
        <c:lblAlgn val="ctr"/>
        <c:lblOffset val="100"/>
        <c:tickLblSkip val="1"/>
        <c:tickMarkSkip val="1"/>
        <c:noMultiLvlLbl val="0"/>
      </c:catAx>
      <c:valAx>
        <c:axId val="1545178624"/>
        <c:scaling>
          <c:orientation val="minMax"/>
          <c:max val="100"/>
        </c:scaling>
        <c:delete val="0"/>
        <c:axPos val="l"/>
        <c:majorGridlines>
          <c:spPr>
            <a:ln>
              <a:solidFill>
                <a:schemeClr val="tx1">
                  <a:lumMod val="15000"/>
                  <a:lumOff val="85000"/>
                </a:schemeClr>
              </a:solidFill>
            </a:ln>
            <a:effectLst/>
          </c:spPr>
        </c:majorGridlines>
        <c:numFmt formatCode="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5451775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553039332538809"/>
          <c:y val="7.32484076433121E-2"/>
          <c:w val="0.73539928486293149"/>
          <c:h val="0.86942675159235649"/>
        </c:manualLayout>
      </c:layout>
      <c:barChart>
        <c:barDir val="bar"/>
        <c:grouping val="stacked"/>
        <c:varyColors val="0"/>
        <c:ser>
          <c:idx val="6"/>
          <c:order val="0"/>
          <c:spPr>
            <a:solidFill>
              <a:schemeClr val="dk1">
                <a:tint val="8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tr-T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'SINAV-I-2'!$F$8:$F$12</c:f>
              <c:strCache>
                <c:ptCount val="5"/>
                <c:pt idx="0">
                  <c:v>GEÇMEZ alan öğrenci sayısı</c:v>
                </c:pt>
                <c:pt idx="1">
                  <c:v>GEÇER alan öğrenci sayısı</c:v>
                </c:pt>
                <c:pt idx="2">
                  <c:v>ORTA alan öğrenci sayısı</c:v>
                </c:pt>
                <c:pt idx="3">
                  <c:v>İYİ alan öğrenci sayısı</c:v>
                </c:pt>
                <c:pt idx="4">
                  <c:v>PEKİYİ alan öğrenci sayısı</c:v>
                </c:pt>
              </c:strCache>
            </c:strRef>
          </c:cat>
          <c:val>
            <c:numRef>
              <c:f>'SINAV-I-2'!$M$8:$M$12</c:f>
              <c:numCache>
                <c:formatCode>0</c:formatCode>
                <c:ptCount val="5"/>
                <c:pt idx="0">
                  <c:v>5</c:v>
                </c:pt>
                <c:pt idx="1">
                  <c:v>2</c:v>
                </c:pt>
                <c:pt idx="2">
                  <c:v>4</c:v>
                </c:pt>
                <c:pt idx="3">
                  <c:v>6</c:v>
                </c:pt>
                <c:pt idx="4">
                  <c:v>7</c:v>
                </c:pt>
              </c:numCache>
            </c:numRef>
          </c:val>
          <c:extLst>
            <c:ext xmlns:c16="http://schemas.microsoft.com/office/drawing/2014/chart" uri="{C3380CC4-5D6E-409C-BE32-E72D297353CC}">
              <c16:uniqueId val="{00000000-5C5A-4C98-A2C2-E7BAB5F52128}"/>
            </c:ext>
          </c:extLst>
        </c:ser>
        <c:dLbls>
          <c:showLegendKey val="0"/>
          <c:showVal val="1"/>
          <c:showCatName val="0"/>
          <c:showSerName val="0"/>
          <c:showPercent val="0"/>
          <c:showBubbleSize val="0"/>
        </c:dLbls>
        <c:gapWidth val="79"/>
        <c:overlap val="100"/>
        <c:axId val="1601819536"/>
        <c:axId val="1601817904"/>
      </c:barChart>
      <c:catAx>
        <c:axId val="1601819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1" u="none" strike="noStrike" kern="1200" cap="all" spc="120" normalizeH="0" baseline="0">
                <a:solidFill>
                  <a:schemeClr val="tx1">
                    <a:lumMod val="85000"/>
                    <a:lumOff val="15000"/>
                  </a:schemeClr>
                </a:solidFill>
                <a:latin typeface="+mn-lt"/>
                <a:ea typeface="+mn-ea"/>
                <a:cs typeface="+mn-cs"/>
              </a:defRPr>
            </a:pPr>
            <a:endParaRPr lang="tr-TR"/>
          </a:p>
        </c:txPr>
        <c:crossAx val="1601817904"/>
        <c:crosses val="autoZero"/>
        <c:auto val="1"/>
        <c:lblAlgn val="ctr"/>
        <c:lblOffset val="100"/>
        <c:noMultiLvlLbl val="0"/>
      </c:catAx>
      <c:valAx>
        <c:axId val="16018179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601819536"/>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266" l="0.70000000000000062" r="0.70000000000000062" t="0.75000000000000266"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Calibri"/>
                <a:ea typeface="Calibri"/>
                <a:cs typeface="Calibri"/>
              </a:defRPr>
            </a:pPr>
            <a:r>
              <a:rPr lang="tr-TR"/>
              <a:t>Sorulara Göre Başarı Yüzdesi</a:t>
            </a:r>
          </a:p>
        </c:rich>
      </c:tx>
      <c:overlay val="0"/>
      <c:spPr>
        <a:noFill/>
        <a:ln w="25400">
          <a:noFill/>
        </a:ln>
      </c:spPr>
    </c:title>
    <c:autoTitleDeleted val="0"/>
    <c:plotArea>
      <c:layout>
        <c:manualLayout>
          <c:layoutTarget val="inner"/>
          <c:xMode val="edge"/>
          <c:yMode val="edge"/>
          <c:x val="5.588235294117673E-2"/>
          <c:y val="0.22950819672131217"/>
          <c:w val="0.92205882352941482"/>
          <c:h val="0.63934426229508712"/>
        </c:manualLayout>
      </c:layout>
      <c:barChart>
        <c:barDir val="col"/>
        <c:grouping val="clustered"/>
        <c:varyColors val="0"/>
        <c:ser>
          <c:idx val="0"/>
          <c:order val="0"/>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'SINAV-I-3'!$F$73:$AD$73</c:f>
              <c:numCache>
                <c:formatCode>0.0</c:formatCode>
                <c:ptCount val="25"/>
              </c:numCache>
            </c:numRef>
          </c:val>
          <c:extLst>
            <c:ext xmlns:c16="http://schemas.microsoft.com/office/drawing/2014/chart" uri="{C3380CC4-5D6E-409C-BE32-E72D297353CC}">
              <c16:uniqueId val="{00000000-DBD9-4107-A4C5-1A07D709F65C}"/>
            </c:ext>
          </c:extLst>
        </c:ser>
        <c:dLbls>
          <c:showLegendKey val="0"/>
          <c:showVal val="1"/>
          <c:showCatName val="0"/>
          <c:showSerName val="0"/>
          <c:showPercent val="0"/>
          <c:showBubbleSize val="0"/>
        </c:dLbls>
        <c:gapWidth val="164"/>
        <c:overlap val="-22"/>
        <c:axId val="1601816816"/>
        <c:axId val="1601824432"/>
      </c:barChart>
      <c:catAx>
        <c:axId val="1601816816"/>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1824432"/>
        <c:crosses val="autoZero"/>
        <c:auto val="1"/>
        <c:lblAlgn val="ctr"/>
        <c:lblOffset val="100"/>
        <c:tickLblSkip val="1"/>
        <c:tickMarkSkip val="1"/>
        <c:noMultiLvlLbl val="0"/>
      </c:catAx>
      <c:valAx>
        <c:axId val="1601824432"/>
        <c:scaling>
          <c:orientation val="minMax"/>
          <c:max val="100"/>
        </c:scaling>
        <c:delete val="0"/>
        <c:axPos val="l"/>
        <c:majorGridlines>
          <c:spPr>
            <a:ln>
              <a:solidFill>
                <a:schemeClr val="tx1">
                  <a:lumMod val="15000"/>
                  <a:lumOff val="85000"/>
                </a:schemeClr>
              </a:solidFill>
            </a:ln>
            <a:effectLst/>
          </c:spPr>
        </c:majorGridlines>
        <c:numFmt formatCode="0.0" sourceLinked="1"/>
        <c:majorTickMark val="out"/>
        <c:minorTickMark val="none"/>
        <c:tickLblPos val="nextTo"/>
        <c:spPr>
          <a:ln w="9525">
            <a:noFill/>
          </a:ln>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tr-TR"/>
          </a:p>
        </c:txPr>
        <c:crossAx val="160181681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alignWithMargins="0"/>
    <c:pageMargins b="1" l="0.75000000000000266" r="0.75000000000000266"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5</xdr:col>
      <xdr:colOff>85725</xdr:colOff>
      <xdr:row>17</xdr:row>
      <xdr:rowOff>9525</xdr:rowOff>
    </xdr:from>
    <xdr:to>
      <xdr:col>44</xdr:col>
      <xdr:colOff>495300</xdr:colOff>
      <xdr:row>34</xdr:row>
      <xdr:rowOff>104775</xdr:rowOff>
    </xdr:to>
    <xdr:graphicFrame macro="">
      <xdr:nvGraphicFramePr>
        <xdr:cNvPr id="1025" name="Chart 44">
          <a:extLst>
            <a:ext uri="{FF2B5EF4-FFF2-40B4-BE49-F238E27FC236}">
              <a16:creationId xmlns:a16="http://schemas.microsoft.com/office/drawing/2014/main" id="{00000000-0008-0000-01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35</xdr:row>
      <xdr:rowOff>0</xdr:rowOff>
    </xdr:from>
    <xdr:to>
      <xdr:col>44</xdr:col>
      <xdr:colOff>495300</xdr:colOff>
      <xdr:row>47</xdr:row>
      <xdr:rowOff>133350</xdr:rowOff>
    </xdr:to>
    <xdr:graphicFrame macro="">
      <xdr:nvGraphicFramePr>
        <xdr:cNvPr id="1026" name="Grafik 4">
          <a:extLst>
            <a:ext uri="{FF2B5EF4-FFF2-40B4-BE49-F238E27FC236}">
              <a16:creationId xmlns:a16="http://schemas.microsoft.com/office/drawing/2014/main" id="{00000000-0008-0000-01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85725</xdr:colOff>
      <xdr:row>18</xdr:row>
      <xdr:rowOff>9525</xdr:rowOff>
    </xdr:from>
    <xdr:to>
      <xdr:col>31</xdr:col>
      <xdr:colOff>495300</xdr:colOff>
      <xdr:row>24</xdr:row>
      <xdr:rowOff>200025</xdr:rowOff>
    </xdr:to>
    <xdr:graphicFrame macro="">
      <xdr:nvGraphicFramePr>
        <xdr:cNvPr id="4097" name="Chart 44">
          <a:extLst>
            <a:ext uri="{FF2B5EF4-FFF2-40B4-BE49-F238E27FC236}">
              <a16:creationId xmlns:a16="http://schemas.microsoft.com/office/drawing/2014/main" id="{00000000-0008-0000-02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25</xdr:row>
      <xdr:rowOff>76200</xdr:rowOff>
    </xdr:from>
    <xdr:to>
      <xdr:col>31</xdr:col>
      <xdr:colOff>495300</xdr:colOff>
      <xdr:row>33</xdr:row>
      <xdr:rowOff>133350</xdr:rowOff>
    </xdr:to>
    <xdr:graphicFrame macro="">
      <xdr:nvGraphicFramePr>
        <xdr:cNvPr id="4098" name="Grafik 2">
          <a:extLst>
            <a:ext uri="{FF2B5EF4-FFF2-40B4-BE49-F238E27FC236}">
              <a16:creationId xmlns:a16="http://schemas.microsoft.com/office/drawing/2014/main" id="{00000000-0008-0000-02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17</xdr:row>
      <xdr:rowOff>9525</xdr:rowOff>
    </xdr:from>
    <xdr:to>
      <xdr:col>44</xdr:col>
      <xdr:colOff>495300</xdr:colOff>
      <xdr:row>34</xdr:row>
      <xdr:rowOff>104775</xdr:rowOff>
    </xdr:to>
    <xdr:graphicFrame macro="">
      <xdr:nvGraphicFramePr>
        <xdr:cNvPr id="4" name="Chart 4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35</xdr:row>
      <xdr:rowOff>0</xdr:rowOff>
    </xdr:from>
    <xdr:to>
      <xdr:col>44</xdr:col>
      <xdr:colOff>495300</xdr:colOff>
      <xdr:row>47</xdr:row>
      <xdr:rowOff>133350</xdr:rowOff>
    </xdr:to>
    <xdr:graphicFrame macro="">
      <xdr:nvGraphicFramePr>
        <xdr:cNvPr id="5" name="Grafik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85725</xdr:colOff>
      <xdr:row>17</xdr:row>
      <xdr:rowOff>9525</xdr:rowOff>
    </xdr:from>
    <xdr:to>
      <xdr:col>44</xdr:col>
      <xdr:colOff>495300</xdr:colOff>
      <xdr:row>34</xdr:row>
      <xdr:rowOff>104775</xdr:rowOff>
    </xdr:to>
    <xdr:graphicFrame macro="">
      <xdr:nvGraphicFramePr>
        <xdr:cNvPr id="6" name="Chart 44">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104775</xdr:colOff>
      <xdr:row>35</xdr:row>
      <xdr:rowOff>0</xdr:rowOff>
    </xdr:from>
    <xdr:to>
      <xdr:col>44</xdr:col>
      <xdr:colOff>495300</xdr:colOff>
      <xdr:row>47</xdr:row>
      <xdr:rowOff>133350</xdr:rowOff>
    </xdr:to>
    <xdr:graphicFrame macro="">
      <xdr:nvGraphicFramePr>
        <xdr:cNvPr id="7" name="Grafik 4">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85725</xdr:colOff>
      <xdr:row>18</xdr:row>
      <xdr:rowOff>9525</xdr:rowOff>
    </xdr:from>
    <xdr:to>
      <xdr:col>31</xdr:col>
      <xdr:colOff>495300</xdr:colOff>
      <xdr:row>27</xdr:row>
      <xdr:rowOff>104775</xdr:rowOff>
    </xdr:to>
    <xdr:graphicFrame macro="">
      <xdr:nvGraphicFramePr>
        <xdr:cNvPr id="7169" name="Chart 44">
          <a:extLst>
            <a:ext uri="{FF2B5EF4-FFF2-40B4-BE49-F238E27FC236}">
              <a16:creationId xmlns:a16="http://schemas.microsoft.com/office/drawing/2014/main" id="{00000000-0008-0000-03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28</xdr:row>
      <xdr:rowOff>0</xdr:rowOff>
    </xdr:from>
    <xdr:to>
      <xdr:col>31</xdr:col>
      <xdr:colOff>495300</xdr:colOff>
      <xdr:row>33</xdr:row>
      <xdr:rowOff>133350</xdr:rowOff>
    </xdr:to>
    <xdr:graphicFrame macro="">
      <xdr:nvGraphicFramePr>
        <xdr:cNvPr id="7170" name="Grafik 2">
          <a:extLst>
            <a:ext uri="{FF2B5EF4-FFF2-40B4-BE49-F238E27FC236}">
              <a16:creationId xmlns:a16="http://schemas.microsoft.com/office/drawing/2014/main" id="{00000000-0008-0000-0300-000002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17</xdr:row>
      <xdr:rowOff>9525</xdr:rowOff>
    </xdr:from>
    <xdr:to>
      <xdr:col>44</xdr:col>
      <xdr:colOff>495300</xdr:colOff>
      <xdr:row>34</xdr:row>
      <xdr:rowOff>104775</xdr:rowOff>
    </xdr:to>
    <xdr:graphicFrame macro="">
      <xdr:nvGraphicFramePr>
        <xdr:cNvPr id="4" name="Chart 44">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35</xdr:row>
      <xdr:rowOff>0</xdr:rowOff>
    </xdr:from>
    <xdr:to>
      <xdr:col>44</xdr:col>
      <xdr:colOff>495300</xdr:colOff>
      <xdr:row>47</xdr:row>
      <xdr:rowOff>133350</xdr:rowOff>
    </xdr:to>
    <xdr:graphicFrame macro="">
      <xdr:nvGraphicFramePr>
        <xdr:cNvPr id="5" name="Grafik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18</xdr:row>
      <xdr:rowOff>9525</xdr:rowOff>
    </xdr:from>
    <xdr:to>
      <xdr:col>31</xdr:col>
      <xdr:colOff>495300</xdr:colOff>
      <xdr:row>27</xdr:row>
      <xdr:rowOff>104775</xdr:rowOff>
    </xdr:to>
    <xdr:graphicFrame macro="">
      <xdr:nvGraphicFramePr>
        <xdr:cNvPr id="10241" name="Chart 44">
          <a:extLst>
            <a:ext uri="{FF2B5EF4-FFF2-40B4-BE49-F238E27FC236}">
              <a16:creationId xmlns:a16="http://schemas.microsoft.com/office/drawing/2014/main" id="{00000000-0008-0000-04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28</xdr:row>
      <xdr:rowOff>0</xdr:rowOff>
    </xdr:from>
    <xdr:to>
      <xdr:col>31</xdr:col>
      <xdr:colOff>495300</xdr:colOff>
      <xdr:row>33</xdr:row>
      <xdr:rowOff>133350</xdr:rowOff>
    </xdr:to>
    <xdr:graphicFrame macro="">
      <xdr:nvGraphicFramePr>
        <xdr:cNvPr id="10242" name="Grafik 2">
          <a:extLst>
            <a:ext uri="{FF2B5EF4-FFF2-40B4-BE49-F238E27FC236}">
              <a16:creationId xmlns:a16="http://schemas.microsoft.com/office/drawing/2014/main" id="{00000000-0008-0000-0400-000002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17</xdr:row>
      <xdr:rowOff>9525</xdr:rowOff>
    </xdr:from>
    <xdr:to>
      <xdr:col>44</xdr:col>
      <xdr:colOff>495300</xdr:colOff>
      <xdr:row>34</xdr:row>
      <xdr:rowOff>104775</xdr:rowOff>
    </xdr:to>
    <xdr:graphicFrame macro="">
      <xdr:nvGraphicFramePr>
        <xdr:cNvPr id="4" name="Chart 44">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35</xdr:row>
      <xdr:rowOff>0</xdr:rowOff>
    </xdr:from>
    <xdr:to>
      <xdr:col>44</xdr:col>
      <xdr:colOff>495300</xdr:colOff>
      <xdr:row>47</xdr:row>
      <xdr:rowOff>133350</xdr:rowOff>
    </xdr:to>
    <xdr:graphicFrame macro="">
      <xdr:nvGraphicFramePr>
        <xdr:cNvPr id="5" name="Grafik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18</xdr:row>
      <xdr:rowOff>9525</xdr:rowOff>
    </xdr:from>
    <xdr:to>
      <xdr:col>31</xdr:col>
      <xdr:colOff>495300</xdr:colOff>
      <xdr:row>27</xdr:row>
      <xdr:rowOff>104775</xdr:rowOff>
    </xdr:to>
    <xdr:graphicFrame macro="">
      <xdr:nvGraphicFramePr>
        <xdr:cNvPr id="13313" name="Chart 44">
          <a:extLst>
            <a:ext uri="{FF2B5EF4-FFF2-40B4-BE49-F238E27FC236}">
              <a16:creationId xmlns:a16="http://schemas.microsoft.com/office/drawing/2014/main" id="{00000000-0008-0000-0500-000001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28</xdr:row>
      <xdr:rowOff>0</xdr:rowOff>
    </xdr:from>
    <xdr:to>
      <xdr:col>31</xdr:col>
      <xdr:colOff>495300</xdr:colOff>
      <xdr:row>33</xdr:row>
      <xdr:rowOff>133350</xdr:rowOff>
    </xdr:to>
    <xdr:graphicFrame macro="">
      <xdr:nvGraphicFramePr>
        <xdr:cNvPr id="13314" name="Grafik 2">
          <a:extLst>
            <a:ext uri="{FF2B5EF4-FFF2-40B4-BE49-F238E27FC236}">
              <a16:creationId xmlns:a16="http://schemas.microsoft.com/office/drawing/2014/main" id="{00000000-0008-0000-0500-000002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17</xdr:row>
      <xdr:rowOff>9525</xdr:rowOff>
    </xdr:from>
    <xdr:to>
      <xdr:col>44</xdr:col>
      <xdr:colOff>495300</xdr:colOff>
      <xdr:row>34</xdr:row>
      <xdr:rowOff>104775</xdr:rowOff>
    </xdr:to>
    <xdr:graphicFrame macro="">
      <xdr:nvGraphicFramePr>
        <xdr:cNvPr id="4" name="Chart 44">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35</xdr:row>
      <xdr:rowOff>0</xdr:rowOff>
    </xdr:from>
    <xdr:to>
      <xdr:col>44</xdr:col>
      <xdr:colOff>495300</xdr:colOff>
      <xdr:row>47</xdr:row>
      <xdr:rowOff>133350</xdr:rowOff>
    </xdr:to>
    <xdr:graphicFrame macro="">
      <xdr:nvGraphicFramePr>
        <xdr:cNvPr id="5" name="Grafik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85725</xdr:colOff>
      <xdr:row>18</xdr:row>
      <xdr:rowOff>9525</xdr:rowOff>
    </xdr:from>
    <xdr:to>
      <xdr:col>31</xdr:col>
      <xdr:colOff>495300</xdr:colOff>
      <xdr:row>27</xdr:row>
      <xdr:rowOff>104775</xdr:rowOff>
    </xdr:to>
    <xdr:graphicFrame macro="">
      <xdr:nvGraphicFramePr>
        <xdr:cNvPr id="16385" name="Chart 44">
          <a:extLst>
            <a:ext uri="{FF2B5EF4-FFF2-40B4-BE49-F238E27FC236}">
              <a16:creationId xmlns:a16="http://schemas.microsoft.com/office/drawing/2014/main" id="{00000000-0008-0000-0600-000001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28</xdr:row>
      <xdr:rowOff>0</xdr:rowOff>
    </xdr:from>
    <xdr:to>
      <xdr:col>31</xdr:col>
      <xdr:colOff>495300</xdr:colOff>
      <xdr:row>33</xdr:row>
      <xdr:rowOff>133350</xdr:rowOff>
    </xdr:to>
    <xdr:graphicFrame macro="">
      <xdr:nvGraphicFramePr>
        <xdr:cNvPr id="16386" name="Grafik 2">
          <a:extLst>
            <a:ext uri="{FF2B5EF4-FFF2-40B4-BE49-F238E27FC236}">
              <a16:creationId xmlns:a16="http://schemas.microsoft.com/office/drawing/2014/main" id="{00000000-0008-0000-0600-000002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17</xdr:row>
      <xdr:rowOff>9525</xdr:rowOff>
    </xdr:from>
    <xdr:to>
      <xdr:col>44</xdr:col>
      <xdr:colOff>495300</xdr:colOff>
      <xdr:row>34</xdr:row>
      <xdr:rowOff>104775</xdr:rowOff>
    </xdr:to>
    <xdr:graphicFrame macro="">
      <xdr:nvGraphicFramePr>
        <xdr:cNvPr id="4" name="Chart 44">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35</xdr:row>
      <xdr:rowOff>0</xdr:rowOff>
    </xdr:from>
    <xdr:to>
      <xdr:col>44</xdr:col>
      <xdr:colOff>495300</xdr:colOff>
      <xdr:row>47</xdr:row>
      <xdr:rowOff>133350</xdr:rowOff>
    </xdr:to>
    <xdr:graphicFrame macro="">
      <xdr:nvGraphicFramePr>
        <xdr:cNvPr id="5" name="Grafik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geometriarsivi.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geometriarsivi.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geometriarsivi.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geometriarsivi.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geometriarsivi.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tabColor rgb="FFFF0000"/>
  </sheetPr>
  <dimension ref="A1:H138"/>
  <sheetViews>
    <sheetView topLeftCell="A4" workbookViewId="0">
      <selection activeCell="F15" sqref="F15"/>
    </sheetView>
  </sheetViews>
  <sheetFormatPr defaultColWidth="9.109375" defaultRowHeight="13.2" x14ac:dyDescent="0.25"/>
  <cols>
    <col min="1" max="1" width="2.33203125" style="6" customWidth="1"/>
    <col min="2" max="2" width="9.109375" style="6"/>
    <col min="3" max="3" width="9.6640625" style="6" customWidth="1"/>
    <col min="4" max="4" width="24.6640625" style="6" customWidth="1"/>
    <col min="5" max="5" width="1.5546875" style="6" customWidth="1"/>
    <col min="6" max="6" width="15.5546875" style="6" customWidth="1"/>
    <col min="7" max="7" width="1.33203125" style="6" customWidth="1"/>
    <col min="8" max="8" width="33.88671875" style="6" customWidth="1"/>
    <col min="9" max="16384" width="9.109375" style="6"/>
  </cols>
  <sheetData>
    <row r="1" spans="1:8" ht="17.25" customHeight="1" x14ac:dyDescent="0.25">
      <c r="A1" s="159"/>
      <c r="B1" s="159"/>
      <c r="C1" s="159"/>
      <c r="D1" s="159"/>
      <c r="E1" s="159"/>
      <c r="F1" s="159"/>
      <c r="G1" s="159"/>
      <c r="H1" s="159"/>
    </row>
    <row r="2" spans="1:8" ht="15" x14ac:dyDescent="0.25">
      <c r="B2" s="165" t="s">
        <v>118</v>
      </c>
      <c r="C2" s="165"/>
      <c r="D2" s="165"/>
    </row>
    <row r="3" spans="1:8" ht="28.5" customHeight="1" x14ac:dyDescent="0.25">
      <c r="B3" s="160" t="s">
        <v>0</v>
      </c>
      <c r="C3" s="160"/>
      <c r="D3" s="160"/>
      <c r="F3" s="164" t="s">
        <v>29</v>
      </c>
      <c r="G3" s="164"/>
      <c r="H3" s="164"/>
    </row>
    <row r="4" spans="1:8" ht="28.5" customHeight="1" x14ac:dyDescent="0.25">
      <c r="B4" s="13" t="s">
        <v>3</v>
      </c>
      <c r="C4" s="13" t="s">
        <v>4</v>
      </c>
      <c r="D4" s="13" t="s">
        <v>5</v>
      </c>
      <c r="F4" s="31" t="s">
        <v>27</v>
      </c>
      <c r="G4" s="32" t="s">
        <v>24</v>
      </c>
      <c r="H4" s="124" t="s">
        <v>119</v>
      </c>
    </row>
    <row r="5" spans="1:8" ht="14.1" customHeight="1" x14ac:dyDescent="0.25">
      <c r="B5" s="142">
        <v>1</v>
      </c>
      <c r="C5" s="148">
        <v>1</v>
      </c>
      <c r="D5" s="149" t="s">
        <v>137</v>
      </c>
      <c r="F5" s="33" t="s">
        <v>28</v>
      </c>
      <c r="G5" s="34" t="s">
        <v>24</v>
      </c>
      <c r="H5" s="125" t="s">
        <v>120</v>
      </c>
    </row>
    <row r="6" spans="1:8" ht="14.1" customHeight="1" x14ac:dyDescent="0.25">
      <c r="B6" s="142">
        <v>2</v>
      </c>
      <c r="C6" s="148">
        <v>93</v>
      </c>
      <c r="D6" s="149" t="s">
        <v>138</v>
      </c>
      <c r="F6" s="33" t="s">
        <v>23</v>
      </c>
      <c r="G6" s="34" t="s">
        <v>24</v>
      </c>
      <c r="H6" s="125" t="s">
        <v>136</v>
      </c>
    </row>
    <row r="7" spans="1:8" ht="14.1" customHeight="1" x14ac:dyDescent="0.25">
      <c r="B7" s="142">
        <v>3</v>
      </c>
      <c r="C7" s="148">
        <v>109</v>
      </c>
      <c r="D7" s="149" t="s">
        <v>139</v>
      </c>
      <c r="F7" s="33" t="s">
        <v>25</v>
      </c>
      <c r="G7" s="34" t="s">
        <v>24</v>
      </c>
      <c r="H7" s="125" t="s">
        <v>121</v>
      </c>
    </row>
    <row r="8" spans="1:8" ht="14.1" customHeight="1" x14ac:dyDescent="0.25">
      <c r="B8" s="142">
        <v>4</v>
      </c>
      <c r="C8" s="148">
        <v>128</v>
      </c>
      <c r="D8" s="149" t="s">
        <v>140</v>
      </c>
      <c r="F8" s="33" t="s">
        <v>26</v>
      </c>
      <c r="G8" s="34" t="s">
        <v>24</v>
      </c>
      <c r="H8" s="125" t="s">
        <v>122</v>
      </c>
    </row>
    <row r="9" spans="1:8" ht="14.1" customHeight="1" x14ac:dyDescent="0.25">
      <c r="B9" s="142">
        <v>5</v>
      </c>
      <c r="C9" s="148">
        <v>157</v>
      </c>
      <c r="D9" s="149" t="s">
        <v>141</v>
      </c>
      <c r="F9" s="33" t="s">
        <v>30</v>
      </c>
      <c r="G9" s="34" t="s">
        <v>24</v>
      </c>
      <c r="H9" s="125" t="s">
        <v>121</v>
      </c>
    </row>
    <row r="10" spans="1:8" ht="14.1" customHeight="1" x14ac:dyDescent="0.25">
      <c r="B10" s="142">
        <v>6</v>
      </c>
      <c r="C10" s="148">
        <v>184</v>
      </c>
      <c r="D10" s="149" t="s">
        <v>142</v>
      </c>
      <c r="F10" s="77" t="s">
        <v>39</v>
      </c>
      <c r="G10" s="34" t="s">
        <v>24</v>
      </c>
      <c r="H10" s="125" t="s">
        <v>123</v>
      </c>
    </row>
    <row r="11" spans="1:8" ht="14.1" customHeight="1" x14ac:dyDescent="0.25">
      <c r="B11" s="142">
        <v>7</v>
      </c>
      <c r="C11" s="148">
        <v>185</v>
      </c>
      <c r="D11" s="149" t="s">
        <v>143</v>
      </c>
      <c r="F11" s="73"/>
    </row>
    <row r="12" spans="1:8" ht="14.1" customHeight="1" x14ac:dyDescent="0.25">
      <c r="B12" s="142">
        <v>8</v>
      </c>
      <c r="C12" s="148">
        <v>187</v>
      </c>
      <c r="D12" s="149" t="s">
        <v>144</v>
      </c>
      <c r="F12" s="74"/>
      <c r="G12" s="14"/>
      <c r="H12" s="40"/>
    </row>
    <row r="13" spans="1:8" ht="14.1" customHeight="1" x14ac:dyDescent="0.3">
      <c r="B13" s="142">
        <v>9</v>
      </c>
      <c r="C13" s="148">
        <v>188</v>
      </c>
      <c r="D13" s="149" t="s">
        <v>145</v>
      </c>
      <c r="F13" s="75"/>
      <c r="G13" s="161"/>
      <c r="H13" s="161"/>
    </row>
    <row r="14" spans="1:8" ht="14.1" customHeight="1" x14ac:dyDescent="0.3">
      <c r="B14" s="142">
        <v>10</v>
      </c>
      <c r="C14" s="148">
        <v>189</v>
      </c>
      <c r="D14" s="149" t="s">
        <v>146</v>
      </c>
      <c r="F14" s="75"/>
      <c r="G14" s="162"/>
      <c r="H14" s="163"/>
    </row>
    <row r="15" spans="1:8" ht="14.1" customHeight="1" x14ac:dyDescent="0.3">
      <c r="B15" s="142">
        <v>11</v>
      </c>
      <c r="C15" s="148">
        <v>191</v>
      </c>
      <c r="D15" s="149" t="s">
        <v>147</v>
      </c>
      <c r="F15" s="75"/>
      <c r="G15" s="1"/>
      <c r="H15" s="7"/>
    </row>
    <row r="16" spans="1:8" ht="14.1" customHeight="1" x14ac:dyDescent="0.25">
      <c r="B16" s="142">
        <v>12</v>
      </c>
      <c r="C16" s="148">
        <v>192</v>
      </c>
      <c r="D16" s="149" t="s">
        <v>148</v>
      </c>
      <c r="F16" s="76"/>
      <c r="G16" s="1"/>
      <c r="H16" s="1"/>
    </row>
    <row r="17" spans="2:6" ht="14.1" customHeight="1" x14ac:dyDescent="0.3">
      <c r="B17" s="142">
        <v>13</v>
      </c>
      <c r="C17" s="148">
        <v>194</v>
      </c>
      <c r="D17" s="149" t="s">
        <v>149</v>
      </c>
      <c r="F17" s="75"/>
    </row>
    <row r="18" spans="2:6" ht="14.1" customHeight="1" x14ac:dyDescent="0.3">
      <c r="B18" s="142">
        <v>14</v>
      </c>
      <c r="C18" s="148">
        <v>195</v>
      </c>
      <c r="D18" s="149" t="s">
        <v>150</v>
      </c>
      <c r="F18" s="75"/>
    </row>
    <row r="19" spans="2:6" ht="14.1" customHeight="1" x14ac:dyDescent="0.3">
      <c r="B19" s="142">
        <v>15</v>
      </c>
      <c r="C19" s="148">
        <v>196</v>
      </c>
      <c r="D19" s="149" t="s">
        <v>151</v>
      </c>
      <c r="F19" s="75"/>
    </row>
    <row r="20" spans="2:6" ht="14.1" customHeight="1" x14ac:dyDescent="0.25">
      <c r="B20" s="142">
        <v>16</v>
      </c>
      <c r="C20" s="148">
        <v>197</v>
      </c>
      <c r="D20" s="149" t="s">
        <v>152</v>
      </c>
    </row>
    <row r="21" spans="2:6" ht="14.1" customHeight="1" x14ac:dyDescent="0.25">
      <c r="B21" s="142">
        <v>17</v>
      </c>
      <c r="C21" s="148">
        <v>198</v>
      </c>
      <c r="D21" s="149" t="s">
        <v>153</v>
      </c>
    </row>
    <row r="22" spans="2:6" ht="14.1" customHeight="1" x14ac:dyDescent="0.25">
      <c r="B22" s="142">
        <v>18</v>
      </c>
      <c r="C22" s="148">
        <v>199</v>
      </c>
      <c r="D22" s="149" t="s">
        <v>154</v>
      </c>
    </row>
    <row r="23" spans="2:6" ht="14.1" customHeight="1" x14ac:dyDescent="0.25">
      <c r="B23" s="142">
        <v>19</v>
      </c>
      <c r="C23" s="148">
        <v>200</v>
      </c>
      <c r="D23" s="149" t="s">
        <v>155</v>
      </c>
    </row>
    <row r="24" spans="2:6" ht="14.1" customHeight="1" x14ac:dyDescent="0.25">
      <c r="B24" s="142">
        <v>20</v>
      </c>
      <c r="C24" s="148">
        <v>201</v>
      </c>
      <c r="D24" s="149" t="s">
        <v>156</v>
      </c>
    </row>
    <row r="25" spans="2:6" ht="14.1" customHeight="1" x14ac:dyDescent="0.25">
      <c r="B25" s="142">
        <v>21</v>
      </c>
      <c r="C25" s="148">
        <v>203</v>
      </c>
      <c r="D25" s="149" t="s">
        <v>157</v>
      </c>
    </row>
    <row r="26" spans="2:6" ht="14.1" customHeight="1" x14ac:dyDescent="0.25">
      <c r="B26" s="142">
        <v>22</v>
      </c>
      <c r="C26" s="148">
        <v>204</v>
      </c>
      <c r="D26" s="149" t="s">
        <v>158</v>
      </c>
    </row>
    <row r="27" spans="2:6" ht="14.1" customHeight="1" x14ac:dyDescent="0.25">
      <c r="B27" s="142">
        <v>23</v>
      </c>
      <c r="C27" s="148">
        <v>216</v>
      </c>
      <c r="D27" s="149" t="s">
        <v>159</v>
      </c>
    </row>
    <row r="28" spans="2:6" ht="14.1" customHeight="1" x14ac:dyDescent="0.25">
      <c r="B28" s="142">
        <v>24</v>
      </c>
      <c r="C28" s="148">
        <v>218</v>
      </c>
      <c r="D28" s="149" t="s">
        <v>160</v>
      </c>
    </row>
    <row r="29" spans="2:6" ht="14.1" customHeight="1" x14ac:dyDescent="0.25">
      <c r="B29" s="142">
        <v>25</v>
      </c>
      <c r="C29" s="148">
        <v>233</v>
      </c>
      <c r="D29" s="149" t="s">
        <v>161</v>
      </c>
    </row>
    <row r="30" spans="2:6" ht="14.1" customHeight="1" x14ac:dyDescent="0.25">
      <c r="B30" s="142">
        <v>26</v>
      </c>
      <c r="C30" s="148">
        <v>176</v>
      </c>
      <c r="D30" s="149" t="s">
        <v>124</v>
      </c>
    </row>
    <row r="31" spans="2:6" ht="14.1" customHeight="1" x14ac:dyDescent="0.25">
      <c r="B31" s="142"/>
      <c r="C31" s="143"/>
      <c r="D31" s="144"/>
    </row>
    <row r="32" spans="2:6" ht="14.1" customHeight="1" x14ac:dyDescent="0.25">
      <c r="B32" s="142"/>
      <c r="C32" s="143"/>
      <c r="D32" s="144"/>
    </row>
    <row r="33" spans="2:4" ht="14.1" customHeight="1" x14ac:dyDescent="0.25">
      <c r="B33" s="142"/>
      <c r="C33" s="143"/>
      <c r="D33" s="144"/>
    </row>
    <row r="34" spans="2:4" ht="14.1" customHeight="1" x14ac:dyDescent="0.25">
      <c r="B34" s="142"/>
      <c r="C34" s="143"/>
      <c r="D34" s="145"/>
    </row>
    <row r="35" spans="2:4" ht="14.1" customHeight="1" x14ac:dyDescent="0.25">
      <c r="B35" s="142"/>
      <c r="C35" s="146"/>
      <c r="D35" s="123"/>
    </row>
    <row r="36" spans="2:4" ht="14.1" customHeight="1" x14ac:dyDescent="0.25">
      <c r="B36" s="142"/>
      <c r="C36" s="123"/>
      <c r="D36" s="123"/>
    </row>
    <row r="37" spans="2:4" ht="14.1" customHeight="1" x14ac:dyDescent="0.25">
      <c r="B37" s="142"/>
      <c r="C37" s="123"/>
      <c r="D37" s="123"/>
    </row>
    <row r="38" spans="2:4" ht="14.1" customHeight="1" x14ac:dyDescent="0.25">
      <c r="B38" s="142"/>
      <c r="C38" s="123"/>
      <c r="D38" s="123"/>
    </row>
    <row r="39" spans="2:4" ht="14.1" customHeight="1" x14ac:dyDescent="0.25">
      <c r="B39" s="142"/>
      <c r="C39" s="44"/>
      <c r="D39" s="90"/>
    </row>
    <row r="40" spans="2:4" ht="14.1" customHeight="1" x14ac:dyDescent="0.25">
      <c r="B40" s="142"/>
      <c r="C40" s="44"/>
      <c r="D40" s="90"/>
    </row>
    <row r="41" spans="2:4" ht="14.1" customHeight="1" x14ac:dyDescent="0.25">
      <c r="B41" s="142"/>
      <c r="C41" s="44"/>
      <c r="D41" s="90"/>
    </row>
    <row r="42" spans="2:4" ht="14.1" customHeight="1" x14ac:dyDescent="0.25">
      <c r="B42" s="142"/>
      <c r="C42" s="44"/>
      <c r="D42" s="90"/>
    </row>
    <row r="43" spans="2:4" ht="14.1" customHeight="1" x14ac:dyDescent="0.25">
      <c r="B43" s="142"/>
      <c r="C43" s="44"/>
      <c r="D43" s="90"/>
    </row>
    <row r="44" spans="2:4" ht="14.1" customHeight="1" x14ac:dyDescent="0.25">
      <c r="B44" s="142"/>
      <c r="C44" s="44"/>
      <c r="D44" s="90"/>
    </row>
    <row r="45" spans="2:4" ht="14.1" customHeight="1" x14ac:dyDescent="0.25">
      <c r="B45" s="142"/>
      <c r="C45" s="44"/>
      <c r="D45" s="90"/>
    </row>
    <row r="46" spans="2:4" ht="14.1" customHeight="1" x14ac:dyDescent="0.25">
      <c r="B46" s="142"/>
      <c r="C46" s="44"/>
      <c r="D46" s="90"/>
    </row>
    <row r="47" spans="2:4" ht="14.1" customHeight="1" x14ac:dyDescent="0.25">
      <c r="B47" s="142"/>
      <c r="C47" s="44"/>
      <c r="D47" s="90"/>
    </row>
    <row r="48" spans="2:4" ht="14.1" customHeight="1" x14ac:dyDescent="0.25">
      <c r="B48" s="142"/>
      <c r="C48" s="44"/>
      <c r="D48" s="90"/>
    </row>
    <row r="49" spans="2:4" ht="14.1" customHeight="1" x14ac:dyDescent="0.25">
      <c r="B49" s="142"/>
      <c r="C49" s="44"/>
      <c r="D49" s="90"/>
    </row>
    <row r="50" spans="2:4" ht="14.1" customHeight="1" x14ac:dyDescent="0.25">
      <c r="B50" s="142"/>
      <c r="C50" s="78"/>
      <c r="D50" s="91"/>
    </row>
    <row r="51" spans="2:4" ht="14.1" customHeight="1" x14ac:dyDescent="0.25">
      <c r="B51" s="142"/>
      <c r="C51" s="44"/>
      <c r="D51" s="45"/>
    </row>
    <row r="52" spans="2:4" ht="14.1" customHeight="1" x14ac:dyDescent="0.25">
      <c r="B52" s="142"/>
      <c r="C52" s="78"/>
      <c r="D52" s="91"/>
    </row>
    <row r="53" spans="2:4" ht="12" customHeight="1" x14ac:dyDescent="0.25">
      <c r="B53" s="142"/>
      <c r="C53" s="44"/>
      <c r="D53" s="45"/>
    </row>
    <row r="54" spans="2:4" ht="12" customHeight="1" x14ac:dyDescent="0.25"/>
    <row r="55" spans="2:4" ht="12" customHeight="1" x14ac:dyDescent="0.25"/>
    <row r="56" spans="2:4" ht="12" customHeight="1" x14ac:dyDescent="0.25"/>
    <row r="57" spans="2:4" ht="12" customHeight="1" x14ac:dyDescent="0.25"/>
    <row r="58" spans="2:4" ht="12" customHeight="1" x14ac:dyDescent="0.25"/>
    <row r="59" spans="2:4" ht="12" customHeight="1" x14ac:dyDescent="0.25"/>
    <row r="60" spans="2:4" ht="12" customHeight="1" x14ac:dyDescent="0.25"/>
    <row r="61" spans="2:4" ht="12" customHeight="1" x14ac:dyDescent="0.25"/>
    <row r="62" spans="2:4" ht="12" customHeight="1" x14ac:dyDescent="0.25"/>
    <row r="63" spans="2:4" ht="12" customHeight="1" x14ac:dyDescent="0.25"/>
    <row r="64" spans="2: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28.5" customHeight="1" x14ac:dyDescent="0.25"/>
    <row r="103" ht="28.5" customHeight="1" x14ac:dyDescent="0.25"/>
    <row r="104" ht="28.5" customHeight="1" x14ac:dyDescent="0.25"/>
    <row r="105" ht="28.5" customHeight="1" x14ac:dyDescent="0.25"/>
    <row r="106" ht="28.5" customHeight="1" x14ac:dyDescent="0.25"/>
    <row r="107" ht="28.5" customHeight="1" x14ac:dyDescent="0.25"/>
    <row r="108" ht="28.5" customHeight="1" x14ac:dyDescent="0.25"/>
    <row r="109" ht="28.5" customHeight="1" x14ac:dyDescent="0.25"/>
    <row r="110" ht="28.5" customHeight="1" x14ac:dyDescent="0.25"/>
    <row r="111" ht="28.5" customHeight="1" x14ac:dyDescent="0.25"/>
    <row r="112" ht="28.5" customHeight="1" x14ac:dyDescent="0.25"/>
    <row r="113" ht="28.5" customHeight="1" x14ac:dyDescent="0.25"/>
    <row r="114" ht="28.5" customHeight="1" x14ac:dyDescent="0.25"/>
    <row r="115" ht="28.5" customHeight="1" x14ac:dyDescent="0.25"/>
    <row r="116" ht="28.5" customHeight="1" x14ac:dyDescent="0.25"/>
    <row r="117" ht="28.5" customHeight="1" x14ac:dyDescent="0.25"/>
    <row r="118" ht="28.5" customHeight="1" x14ac:dyDescent="0.25"/>
    <row r="119" ht="28.5" customHeight="1" x14ac:dyDescent="0.25"/>
    <row r="120" ht="28.5" customHeight="1" x14ac:dyDescent="0.25"/>
    <row r="121" ht="28.5" customHeight="1" x14ac:dyDescent="0.25"/>
    <row r="122" ht="28.5" customHeight="1" x14ac:dyDescent="0.25"/>
    <row r="123" ht="28.5" customHeight="1" x14ac:dyDescent="0.25"/>
    <row r="124" ht="28.5" customHeight="1" x14ac:dyDescent="0.25"/>
    <row r="125" ht="28.5" customHeight="1" x14ac:dyDescent="0.25"/>
    <row r="126" ht="28.5" customHeight="1" x14ac:dyDescent="0.25"/>
    <row r="127" ht="28.5" customHeight="1" x14ac:dyDescent="0.25"/>
    <row r="128" ht="28.5" customHeight="1" x14ac:dyDescent="0.25"/>
    <row r="129" ht="28.5" customHeight="1" x14ac:dyDescent="0.25"/>
    <row r="130" ht="28.5" customHeight="1" x14ac:dyDescent="0.25"/>
    <row r="131" ht="28.5" customHeight="1" x14ac:dyDescent="0.25"/>
    <row r="132" ht="28.5" customHeight="1" x14ac:dyDescent="0.25"/>
    <row r="133" ht="28.5" customHeight="1" x14ac:dyDescent="0.25"/>
    <row r="134" ht="28.5" customHeight="1" x14ac:dyDescent="0.25"/>
    <row r="135" ht="28.5" customHeight="1" x14ac:dyDescent="0.25"/>
    <row r="136" ht="28.5" customHeight="1" x14ac:dyDescent="0.25"/>
    <row r="137" ht="28.5" customHeight="1" x14ac:dyDescent="0.25"/>
    <row r="138" ht="28.5" customHeight="1" x14ac:dyDescent="0.25"/>
  </sheetData>
  <sheetProtection selectLockedCells="1"/>
  <mergeCells count="6">
    <mergeCell ref="A1:H1"/>
    <mergeCell ref="B3:D3"/>
    <mergeCell ref="G13:H13"/>
    <mergeCell ref="G14:H14"/>
    <mergeCell ref="F3:H3"/>
    <mergeCell ref="B2:D2"/>
  </mergeCells>
  <phoneticPr fontId="20" type="noConversion"/>
  <pageMargins left="0.11811023622047245"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tabColor rgb="FFFFFF00"/>
  </sheetPr>
  <dimension ref="A1:AW107"/>
  <sheetViews>
    <sheetView topLeftCell="A46" zoomScale="70" zoomScaleNormal="70" zoomScaleSheetLayoutView="55" workbookViewId="0">
      <selection activeCell="C60" sqref="C60"/>
    </sheetView>
  </sheetViews>
  <sheetFormatPr defaultColWidth="9.109375" defaultRowHeight="13.2" x14ac:dyDescent="0.25"/>
  <cols>
    <col min="1" max="1" width="5.33203125" style="2" customWidth="1"/>
    <col min="2" max="2" width="6.6640625" style="2" customWidth="1"/>
    <col min="3" max="3" width="27" style="2" bestFit="1" customWidth="1"/>
    <col min="4" max="43" width="4.5546875" style="2" customWidth="1"/>
    <col min="44" max="44" width="5.5546875" style="2" customWidth="1"/>
    <col min="45" max="45" width="8.44140625" style="2" customWidth="1"/>
    <col min="46" max="46" width="5.5546875" style="2" customWidth="1"/>
    <col min="47" max="47" width="23.44140625" style="8" customWidth="1"/>
    <col min="48" max="48" width="9.109375" style="9"/>
    <col min="49" max="49" width="25" style="9" customWidth="1"/>
    <col min="50" max="82" width="0" style="2" hidden="1" customWidth="1"/>
    <col min="83" max="16384" width="9.109375" style="2"/>
  </cols>
  <sheetData>
    <row r="1" spans="1:49" ht="33.75" customHeight="1" thickBot="1" x14ac:dyDescent="0.3">
      <c r="A1" s="234" t="s">
        <v>21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5"/>
      <c r="AU1" s="167" t="s">
        <v>31</v>
      </c>
      <c r="AV1" s="167"/>
      <c r="AW1" s="167"/>
    </row>
    <row r="2" spans="1:49" ht="17.25" customHeight="1" x14ac:dyDescent="0.25">
      <c r="A2" s="243" t="s">
        <v>12</v>
      </c>
      <c r="B2" s="244"/>
      <c r="C2" s="245" t="str">
        <f>Liste!G4&amp;Liste!H4</f>
        <v>:SADREDDİN KONEVİ KIZ ANADOLU İ.H.L.</v>
      </c>
      <c r="D2" s="245"/>
      <c r="E2" s="245"/>
      <c r="F2" s="245"/>
      <c r="G2" s="245"/>
      <c r="H2" s="245"/>
      <c r="I2" s="245"/>
      <c r="J2" s="245"/>
      <c r="K2" s="245"/>
      <c r="L2" s="245"/>
      <c r="M2" s="245"/>
      <c r="N2" s="246"/>
      <c r="O2" s="15"/>
      <c r="P2" s="237" t="s">
        <v>11</v>
      </c>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9"/>
      <c r="AT2" s="5"/>
      <c r="AU2" s="167"/>
      <c r="AV2" s="167"/>
      <c r="AW2" s="167"/>
    </row>
    <row r="3" spans="1:49" ht="17.25" customHeight="1" thickBot="1" x14ac:dyDescent="0.3">
      <c r="A3" s="168" t="s">
        <v>13</v>
      </c>
      <c r="B3" s="169"/>
      <c r="C3" s="170" t="str">
        <f>Liste!G5&amp;Liste!H5</f>
        <v>:2021-2022</v>
      </c>
      <c r="D3" s="170"/>
      <c r="E3" s="235" t="s">
        <v>15</v>
      </c>
      <c r="F3" s="235"/>
      <c r="G3" s="235"/>
      <c r="H3" s="235"/>
      <c r="I3" s="170" t="s">
        <v>162</v>
      </c>
      <c r="J3" s="170"/>
      <c r="K3" s="170"/>
      <c r="L3" s="170"/>
      <c r="M3" s="170"/>
      <c r="N3" s="236"/>
      <c r="O3" s="3"/>
      <c r="P3" s="240"/>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2"/>
      <c r="AU3" s="167"/>
      <c r="AV3" s="167"/>
      <c r="AW3" s="167"/>
    </row>
    <row r="4" spans="1:49" ht="17.25" customHeight="1" x14ac:dyDescent="0.25">
      <c r="A4" s="168" t="s">
        <v>14</v>
      </c>
      <c r="B4" s="169"/>
      <c r="C4" s="170" t="s">
        <v>22</v>
      </c>
      <c r="D4" s="170"/>
      <c r="E4" s="235" t="s">
        <v>32</v>
      </c>
      <c r="F4" s="235"/>
      <c r="G4" s="235"/>
      <c r="H4" s="235"/>
      <c r="I4" s="170" t="s">
        <v>38</v>
      </c>
      <c r="J4" s="170"/>
      <c r="K4" s="170"/>
      <c r="L4" s="170"/>
      <c r="M4" s="170"/>
      <c r="N4" s="236"/>
      <c r="O4" s="15"/>
      <c r="P4" s="247" t="s">
        <v>18</v>
      </c>
      <c r="Q4" s="248"/>
      <c r="R4" s="248"/>
      <c r="S4" s="248"/>
      <c r="T4" s="248"/>
      <c r="U4" s="248"/>
      <c r="V4" s="248"/>
      <c r="W4" s="248"/>
      <c r="X4" s="248"/>
      <c r="Y4" s="248"/>
      <c r="Z4" s="248"/>
      <c r="AA4" s="248"/>
      <c r="AB4" s="249">
        <f>M15</f>
        <v>0.96</v>
      </c>
      <c r="AC4" s="249"/>
      <c r="AD4" s="249"/>
      <c r="AE4" s="249"/>
      <c r="AF4" s="249"/>
      <c r="AG4" s="249"/>
      <c r="AH4" s="249"/>
      <c r="AI4" s="249"/>
      <c r="AJ4" s="249"/>
      <c r="AK4" s="249"/>
      <c r="AL4" s="249"/>
      <c r="AM4" s="249"/>
      <c r="AN4" s="249"/>
      <c r="AO4" s="249"/>
      <c r="AP4" s="249"/>
      <c r="AQ4" s="249"/>
      <c r="AR4" s="249"/>
      <c r="AS4" s="35" t="s">
        <v>19</v>
      </c>
      <c r="AU4" s="167"/>
      <c r="AV4" s="167"/>
      <c r="AW4" s="167"/>
    </row>
    <row r="5" spans="1:49" ht="17.25" customHeight="1" thickBot="1" x14ac:dyDescent="0.3">
      <c r="A5" s="171" t="s">
        <v>26</v>
      </c>
      <c r="B5" s="172"/>
      <c r="C5" s="212" t="str">
        <f>Liste!G7&amp;Liste!H8</f>
        <v>:MEHMET DEMİRKAN</v>
      </c>
      <c r="D5" s="212"/>
      <c r="E5" s="230" t="s">
        <v>25</v>
      </c>
      <c r="F5" s="230"/>
      <c r="G5" s="230"/>
      <c r="H5" s="230"/>
      <c r="I5" s="212" t="s">
        <v>121</v>
      </c>
      <c r="J5" s="212"/>
      <c r="K5" s="212"/>
      <c r="L5" s="212"/>
      <c r="M5" s="212"/>
      <c r="N5" s="250"/>
      <c r="O5" s="15"/>
      <c r="P5" s="207" t="s">
        <v>41</v>
      </c>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c r="AU5" s="167"/>
      <c r="AV5" s="167"/>
      <c r="AW5" s="167"/>
    </row>
    <row r="6" spans="1:49" ht="25.5" customHeight="1" thickBot="1" x14ac:dyDescent="0.3">
      <c r="A6" s="3"/>
      <c r="B6" s="3"/>
      <c r="C6" s="3"/>
      <c r="D6" s="3"/>
      <c r="E6" s="3"/>
      <c r="F6" s="3"/>
      <c r="G6" s="3"/>
      <c r="H6" s="3"/>
      <c r="I6" s="3"/>
      <c r="J6" s="3"/>
      <c r="K6" s="3"/>
      <c r="L6" s="3"/>
      <c r="M6" s="3"/>
      <c r="N6" s="3"/>
      <c r="O6" s="15"/>
      <c r="P6" s="218" t="str">
        <f>AW8&amp;AW9&amp;AW10&amp;AW11&amp;AW12&amp;AW13&amp;AW14&amp;AW15&amp;AW16&amp;AW17&amp;AW18&amp;AW19&amp;AW20&amp;AW21&amp;AW22&amp;AW23&amp;AW24&amp;AW25&amp;AW26&amp;AW27&amp;AW28&amp;AW29&amp;AW30&amp;AW31&amp;AW32&amp;AW33&amp;AW34&amp;AW35&amp;AW36&amp;AW37&amp;AW38&amp;AW39&amp;AW40&amp;AW41&amp;AW42&amp;AW43&amp;AW44&amp;AW45&amp;AW46&amp;AW47</f>
        <v xml:space="preserve">   * Soru-2-BİLEŞİK ÖNERME   * Soru-5-KOŞULLU ÖNERME</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20"/>
      <c r="AU6" s="167"/>
      <c r="AV6" s="167"/>
      <c r="AW6" s="167"/>
    </row>
    <row r="7" spans="1:49" ht="25.5" customHeight="1" thickBot="1" x14ac:dyDescent="0.3">
      <c r="A7" s="213" t="s">
        <v>20</v>
      </c>
      <c r="B7" s="214"/>
      <c r="C7" s="215"/>
      <c r="D7" s="41" t="s">
        <v>16</v>
      </c>
      <c r="E7" s="3"/>
      <c r="F7" s="176" t="s">
        <v>9</v>
      </c>
      <c r="G7" s="177"/>
      <c r="H7" s="177"/>
      <c r="I7" s="177"/>
      <c r="J7" s="177"/>
      <c r="K7" s="177"/>
      <c r="L7" s="177"/>
      <c r="M7" s="177"/>
      <c r="N7" s="178"/>
      <c r="O7" s="16"/>
      <c r="P7" s="218"/>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20"/>
      <c r="AU7" s="167"/>
      <c r="AV7" s="167"/>
      <c r="AW7" s="167"/>
    </row>
    <row r="8" spans="1:49" ht="25.5" customHeight="1" x14ac:dyDescent="0.25">
      <c r="A8" s="25">
        <v>1</v>
      </c>
      <c r="B8" s="173" t="s">
        <v>125</v>
      </c>
      <c r="C8" s="173"/>
      <c r="D8" s="48">
        <v>10</v>
      </c>
      <c r="E8" s="3"/>
      <c r="F8" s="210" t="s">
        <v>33</v>
      </c>
      <c r="G8" s="211"/>
      <c r="H8" s="211"/>
      <c r="I8" s="211"/>
      <c r="J8" s="211"/>
      <c r="K8" s="211"/>
      <c r="L8" s="211"/>
      <c r="M8" s="174">
        <f>COUNTIF(AS52:AS100,"GEÇMEZ")</f>
        <v>1</v>
      </c>
      <c r="N8" s="175"/>
      <c r="O8" s="16"/>
      <c r="P8" s="218"/>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20"/>
      <c r="AU8" s="10" t="str">
        <f t="shared" ref="AU8:AU25" si="0">IF(B8=0,"",B8)</f>
        <v>ÖNERMELER</v>
      </c>
      <c r="AV8" s="11">
        <f>D101</f>
        <v>98.4</v>
      </c>
      <c r="AW8" s="9" t="str">
        <f>IF(AV8&lt;50,"   * "&amp;"Soru-"&amp;A8&amp;"-"&amp;AU8,"")</f>
        <v/>
      </c>
    </row>
    <row r="9" spans="1:49" ht="25.5" customHeight="1" thickBot="1" x14ac:dyDescent="0.3">
      <c r="A9" s="25">
        <v>2</v>
      </c>
      <c r="B9" s="173" t="s">
        <v>126</v>
      </c>
      <c r="C9" s="173"/>
      <c r="D9" s="126">
        <v>10</v>
      </c>
      <c r="E9" s="3"/>
      <c r="F9" s="210" t="s">
        <v>34</v>
      </c>
      <c r="G9" s="211"/>
      <c r="H9" s="211"/>
      <c r="I9" s="211"/>
      <c r="J9" s="211"/>
      <c r="K9" s="211"/>
      <c r="L9" s="211"/>
      <c r="M9" s="174">
        <f>COUNTIF(AS52:AS100,"GEÇER")</f>
        <v>5</v>
      </c>
      <c r="N9" s="175"/>
      <c r="O9" s="16"/>
      <c r="P9" s="218"/>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20"/>
      <c r="AU9" s="10" t="str">
        <f t="shared" si="0"/>
        <v>BİLEŞİK ÖNERME</v>
      </c>
      <c r="AV9" s="11">
        <f>E101</f>
        <v>44.000000000000007</v>
      </c>
      <c r="AW9" s="9" t="str">
        <f t="shared" ref="AW9:AW47" si="1">IF(AV9&lt;50,"   * "&amp;"Soru-"&amp;A9&amp;"-"&amp;AU9,"")</f>
        <v xml:space="preserve">   * Soru-2-BİLEŞİK ÖNERME</v>
      </c>
    </row>
    <row r="10" spans="1:49" ht="17.25" customHeight="1" x14ac:dyDescent="0.25">
      <c r="A10" s="25">
        <v>3</v>
      </c>
      <c r="B10" s="173" t="s">
        <v>127</v>
      </c>
      <c r="C10" s="173"/>
      <c r="D10" s="126">
        <v>10</v>
      </c>
      <c r="E10" s="3"/>
      <c r="F10" s="210" t="s">
        <v>35</v>
      </c>
      <c r="G10" s="211"/>
      <c r="H10" s="211"/>
      <c r="I10" s="211"/>
      <c r="J10" s="211"/>
      <c r="K10" s="211"/>
      <c r="L10" s="211"/>
      <c r="M10" s="174">
        <f>COUNTIF(AS52:AS100,"ORTA")</f>
        <v>4</v>
      </c>
      <c r="N10" s="175"/>
      <c r="O10" s="16"/>
      <c r="P10" s="221" t="s">
        <v>42</v>
      </c>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3"/>
      <c r="AU10" s="10" t="str">
        <f t="shared" si="0"/>
        <v>VE , VEYA BAĞLACI</v>
      </c>
      <c r="AV10" s="11">
        <f>F101</f>
        <v>95.2</v>
      </c>
      <c r="AW10" s="9" t="str">
        <f t="shared" si="1"/>
        <v/>
      </c>
    </row>
    <row r="11" spans="1:49" ht="17.25" customHeight="1" x14ac:dyDescent="0.25">
      <c r="A11" s="25">
        <v>4</v>
      </c>
      <c r="B11" s="173" t="s">
        <v>128</v>
      </c>
      <c r="C11" s="173"/>
      <c r="D11" s="126">
        <v>10</v>
      </c>
      <c r="E11" s="3"/>
      <c r="F11" s="210" t="s">
        <v>36</v>
      </c>
      <c r="G11" s="211"/>
      <c r="H11" s="211"/>
      <c r="I11" s="211"/>
      <c r="J11" s="211"/>
      <c r="K11" s="211"/>
      <c r="L11" s="211"/>
      <c r="M11" s="174">
        <f>COUNTIF(AS52:AS100,"İYİ")</f>
        <v>7</v>
      </c>
      <c r="N11" s="175"/>
      <c r="O11" s="16"/>
      <c r="P11" s="224"/>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6"/>
      <c r="AU11" s="10" t="str">
        <f t="shared" si="0"/>
        <v>ÖNERMENİN DOĞRULUK DEĞERİ</v>
      </c>
      <c r="AV11" s="11">
        <f>G101</f>
        <v>96.4</v>
      </c>
      <c r="AW11" s="9" t="str">
        <f t="shared" si="1"/>
        <v/>
      </c>
    </row>
    <row r="12" spans="1:49" ht="17.25" customHeight="1" x14ac:dyDescent="0.25">
      <c r="A12" s="25">
        <v>5</v>
      </c>
      <c r="B12" s="173" t="s">
        <v>129</v>
      </c>
      <c r="C12" s="173"/>
      <c r="D12" s="126">
        <v>10</v>
      </c>
      <c r="E12" s="3"/>
      <c r="F12" s="210" t="s">
        <v>37</v>
      </c>
      <c r="G12" s="211"/>
      <c r="H12" s="211"/>
      <c r="I12" s="211"/>
      <c r="J12" s="211"/>
      <c r="K12" s="211"/>
      <c r="L12" s="211"/>
      <c r="M12" s="174">
        <f>COUNTIF(AS52:AS100,"PEKİYİ")</f>
        <v>8</v>
      </c>
      <c r="N12" s="175"/>
      <c r="O12" s="16"/>
      <c r="P12" s="224"/>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6"/>
      <c r="AU12" s="10" t="str">
        <f t="shared" si="0"/>
        <v>KOŞULLU ÖNERME</v>
      </c>
      <c r="AV12" s="11">
        <f>H101</f>
        <v>35.6</v>
      </c>
      <c r="AW12" s="9" t="str">
        <f t="shared" si="1"/>
        <v xml:space="preserve">   * Soru-5-KOŞULLU ÖNERME</v>
      </c>
    </row>
    <row r="13" spans="1:49" ht="17.25" customHeight="1" thickBot="1" x14ac:dyDescent="0.3">
      <c r="A13" s="25">
        <v>6</v>
      </c>
      <c r="B13" s="173" t="s">
        <v>130</v>
      </c>
      <c r="C13" s="173"/>
      <c r="D13" s="126">
        <v>10</v>
      </c>
      <c r="E13" s="3"/>
      <c r="F13" s="231"/>
      <c r="G13" s="232"/>
      <c r="H13" s="232"/>
      <c r="I13" s="232"/>
      <c r="J13" s="232"/>
      <c r="K13" s="232"/>
      <c r="L13" s="232"/>
      <c r="M13" s="232"/>
      <c r="N13" s="233"/>
      <c r="O13" s="16"/>
      <c r="P13" s="227"/>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9"/>
      <c r="AU13" s="10" t="str">
        <f t="shared" si="0"/>
        <v>ALT KÜME</v>
      </c>
      <c r="AV13" s="11">
        <f>I101</f>
        <v>52</v>
      </c>
      <c r="AW13" s="9" t="str">
        <f t="shared" si="1"/>
        <v/>
      </c>
    </row>
    <row r="14" spans="1:49" ht="17.25" customHeight="1" x14ac:dyDescent="0.25">
      <c r="A14" s="25">
        <v>7</v>
      </c>
      <c r="B14" s="173" t="s">
        <v>131</v>
      </c>
      <c r="C14" s="173"/>
      <c r="D14" s="126">
        <v>10</v>
      </c>
      <c r="E14" s="3"/>
      <c r="F14" s="210" t="s">
        <v>10</v>
      </c>
      <c r="G14" s="211"/>
      <c r="H14" s="211"/>
      <c r="I14" s="211"/>
      <c r="J14" s="211"/>
      <c r="K14" s="211"/>
      <c r="L14" s="211"/>
      <c r="M14" s="216">
        <f>IF(COUNT(AR52:AR100)=0," ",SUM(AR52:AR100)/COUNT(AR52:AR100))</f>
        <v>71.959999999999994</v>
      </c>
      <c r="N14" s="217"/>
      <c r="O14" s="17"/>
      <c r="P14" s="36"/>
      <c r="Q14" s="37"/>
      <c r="R14" s="37"/>
      <c r="S14" s="37"/>
      <c r="T14" s="37"/>
      <c r="U14" s="37"/>
      <c r="V14" s="37"/>
      <c r="W14" s="37"/>
      <c r="X14" s="37"/>
      <c r="Y14" s="37"/>
      <c r="Z14" s="37"/>
      <c r="AA14" s="180" t="s">
        <v>122</v>
      </c>
      <c r="AB14" s="180"/>
      <c r="AC14" s="180"/>
      <c r="AD14" s="180"/>
      <c r="AE14" s="180"/>
      <c r="AF14" s="180"/>
      <c r="AG14" s="180"/>
      <c r="AH14" s="180"/>
      <c r="AI14" s="180"/>
      <c r="AJ14" s="180"/>
      <c r="AK14" s="180"/>
      <c r="AL14" s="180"/>
      <c r="AM14" s="180"/>
      <c r="AN14" s="180"/>
      <c r="AO14" s="180"/>
      <c r="AP14" s="180"/>
      <c r="AQ14" s="180"/>
      <c r="AR14" s="180"/>
      <c r="AS14" s="181"/>
      <c r="AU14" s="10" t="str">
        <f t="shared" si="0"/>
        <v>KÜMELERDE İŞLEMLER</v>
      </c>
      <c r="AV14" s="11">
        <f>J101</f>
        <v>71.2</v>
      </c>
      <c r="AW14" s="9" t="str">
        <f t="shared" si="1"/>
        <v/>
      </c>
    </row>
    <row r="15" spans="1:49" ht="17.25" customHeight="1" thickBot="1" x14ac:dyDescent="0.3">
      <c r="A15" s="25">
        <v>8</v>
      </c>
      <c r="B15" s="173" t="s">
        <v>132</v>
      </c>
      <c r="C15" s="173"/>
      <c r="D15" s="126">
        <v>10</v>
      </c>
      <c r="E15" s="3"/>
      <c r="F15" s="197" t="s">
        <v>40</v>
      </c>
      <c r="G15" s="198"/>
      <c r="H15" s="198"/>
      <c r="I15" s="198"/>
      <c r="J15" s="198"/>
      <c r="K15" s="198"/>
      <c r="L15" s="198"/>
      <c r="M15" s="195">
        <f>SUM(M9:M12)/SUM(M8:M12)</f>
        <v>0.96</v>
      </c>
      <c r="N15" s="196"/>
      <c r="O15" s="16"/>
      <c r="P15" s="38"/>
      <c r="Q15" s="39"/>
      <c r="R15" s="39"/>
      <c r="S15" s="39"/>
      <c r="T15" s="39"/>
      <c r="U15" s="39"/>
      <c r="V15" s="39"/>
      <c r="W15" s="39"/>
      <c r="X15" s="39"/>
      <c r="Y15" s="39"/>
      <c r="Z15" s="39"/>
      <c r="AA15" s="182" t="s">
        <v>135</v>
      </c>
      <c r="AB15" s="182"/>
      <c r="AC15" s="182"/>
      <c r="AD15" s="182"/>
      <c r="AE15" s="182"/>
      <c r="AF15" s="182"/>
      <c r="AG15" s="182"/>
      <c r="AH15" s="182"/>
      <c r="AI15" s="182"/>
      <c r="AJ15" s="182"/>
      <c r="AK15" s="182"/>
      <c r="AL15" s="182"/>
      <c r="AM15" s="182"/>
      <c r="AN15" s="182"/>
      <c r="AO15" s="182"/>
      <c r="AP15" s="182"/>
      <c r="AQ15" s="182"/>
      <c r="AR15" s="182"/>
      <c r="AS15" s="183"/>
      <c r="AU15" s="10" t="str">
        <f t="shared" si="0"/>
        <v>KÜME PROBLEMLERİ</v>
      </c>
      <c r="AV15" s="11">
        <f>K101</f>
        <v>76</v>
      </c>
      <c r="AW15" s="9" t="str">
        <f t="shared" si="1"/>
        <v/>
      </c>
    </row>
    <row r="16" spans="1:49" ht="17.25" customHeight="1" thickBot="1" x14ac:dyDescent="0.3">
      <c r="A16" s="25">
        <v>9</v>
      </c>
      <c r="B16" s="173" t="s">
        <v>133</v>
      </c>
      <c r="C16" s="173"/>
      <c r="D16" s="126">
        <v>10</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4"/>
      <c r="AU16" s="10" t="str">
        <f t="shared" si="0"/>
        <v>KÜMELERİN GÖSTERİM ŞEKİLLERİ</v>
      </c>
      <c r="AV16" s="11">
        <f>L101</f>
        <v>80</v>
      </c>
      <c r="AW16" s="9" t="str">
        <f t="shared" si="1"/>
        <v/>
      </c>
    </row>
    <row r="17" spans="1:49" ht="17.25" customHeight="1" x14ac:dyDescent="0.25">
      <c r="A17" s="25">
        <v>10</v>
      </c>
      <c r="B17" s="173" t="s">
        <v>134</v>
      </c>
      <c r="C17" s="173"/>
      <c r="D17" s="126">
        <v>10</v>
      </c>
      <c r="E17" s="15"/>
      <c r="F17" s="190" t="s">
        <v>17</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2"/>
      <c r="AU17" s="10" t="str">
        <f t="shared" si="0"/>
        <v>NİCELEYİCİLER</v>
      </c>
      <c r="AV17" s="11">
        <f>M101</f>
        <v>70.8</v>
      </c>
      <c r="AW17" s="9" t="str">
        <f t="shared" si="1"/>
        <v/>
      </c>
    </row>
    <row r="18" spans="1:49" ht="17.25" customHeight="1" x14ac:dyDescent="0.25">
      <c r="A18" s="25">
        <v>11</v>
      </c>
      <c r="B18" s="173"/>
      <c r="C18" s="173"/>
      <c r="D18" s="126"/>
      <c r="E18" s="15"/>
      <c r="F18" s="19"/>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U18" s="10" t="str">
        <f t="shared" si="0"/>
        <v/>
      </c>
      <c r="AV18" s="11" t="str">
        <f>N101</f>
        <v xml:space="preserve"> </v>
      </c>
      <c r="AW18" s="9" t="str">
        <f t="shared" si="1"/>
        <v/>
      </c>
    </row>
    <row r="19" spans="1:49" ht="17.25" customHeight="1" x14ac:dyDescent="0.25">
      <c r="A19" s="25">
        <v>12</v>
      </c>
      <c r="B19" s="173"/>
      <c r="C19" s="173"/>
      <c r="D19" s="126"/>
      <c r="E19" s="15"/>
      <c r="F19" s="19"/>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U19" s="10" t="str">
        <f t="shared" si="0"/>
        <v/>
      </c>
      <c r="AV19" s="11" t="str">
        <f>O101</f>
        <v xml:space="preserve"> </v>
      </c>
      <c r="AW19" s="9" t="str">
        <f t="shared" si="1"/>
        <v/>
      </c>
    </row>
    <row r="20" spans="1:49" ht="17.25" customHeight="1" x14ac:dyDescent="0.25">
      <c r="A20" s="25">
        <v>13</v>
      </c>
      <c r="B20" s="173"/>
      <c r="C20" s="173"/>
      <c r="D20" s="126"/>
      <c r="E20" s="15"/>
      <c r="F20" s="1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1"/>
      <c r="AU20" s="10" t="str">
        <f t="shared" si="0"/>
        <v/>
      </c>
      <c r="AV20" s="11" t="str">
        <f>P101</f>
        <v xml:space="preserve"> </v>
      </c>
      <c r="AW20" s="9" t="str">
        <f t="shared" si="1"/>
        <v/>
      </c>
    </row>
    <row r="21" spans="1:49" ht="17.25" customHeight="1" x14ac:dyDescent="0.25">
      <c r="A21" s="25">
        <v>14</v>
      </c>
      <c r="B21" s="173"/>
      <c r="C21" s="173"/>
      <c r="D21" s="126"/>
      <c r="E21" s="15"/>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1"/>
      <c r="AU21" s="10" t="str">
        <f t="shared" si="0"/>
        <v/>
      </c>
      <c r="AV21" s="11" t="str">
        <f>Q101</f>
        <v xml:space="preserve"> </v>
      </c>
      <c r="AW21" s="9" t="str">
        <f t="shared" si="1"/>
        <v/>
      </c>
    </row>
    <row r="22" spans="1:49" ht="17.25" customHeight="1" x14ac:dyDescent="0.25">
      <c r="A22" s="25">
        <v>15</v>
      </c>
      <c r="B22" s="173"/>
      <c r="C22" s="173"/>
      <c r="D22" s="126"/>
      <c r="E22" s="15"/>
      <c r="F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c r="AU22" s="10" t="str">
        <f t="shared" si="0"/>
        <v/>
      </c>
      <c r="AV22" s="11" t="str">
        <f>R101</f>
        <v xml:space="preserve"> </v>
      </c>
      <c r="AW22" s="9" t="str">
        <f t="shared" si="1"/>
        <v/>
      </c>
    </row>
    <row r="23" spans="1:49" ht="17.25" customHeight="1" x14ac:dyDescent="0.25">
      <c r="A23" s="25">
        <v>16</v>
      </c>
      <c r="B23" s="173"/>
      <c r="C23" s="173"/>
      <c r="D23" s="126"/>
      <c r="E23" s="15"/>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c r="AU23" s="10" t="str">
        <f t="shared" si="0"/>
        <v/>
      </c>
      <c r="AV23" s="11" t="str">
        <f>S101</f>
        <v xml:space="preserve"> </v>
      </c>
      <c r="AW23" s="9" t="str">
        <f t="shared" si="1"/>
        <v/>
      </c>
    </row>
    <row r="24" spans="1:49" ht="17.25" customHeight="1" x14ac:dyDescent="0.25">
      <c r="A24" s="25">
        <v>17</v>
      </c>
      <c r="B24" s="173"/>
      <c r="C24" s="173"/>
      <c r="D24" s="126"/>
      <c r="E24" s="15"/>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1"/>
      <c r="AU24" s="10" t="str">
        <f t="shared" si="0"/>
        <v/>
      </c>
      <c r="AV24" s="11" t="str">
        <f>T101</f>
        <v xml:space="preserve"> </v>
      </c>
      <c r="AW24" s="9" t="str">
        <f t="shared" si="1"/>
        <v/>
      </c>
    </row>
    <row r="25" spans="1:49" ht="17.25" customHeight="1" x14ac:dyDescent="0.25">
      <c r="A25" s="25">
        <v>18</v>
      </c>
      <c r="B25" s="173"/>
      <c r="C25" s="173"/>
      <c r="D25" s="126"/>
      <c r="E25" s="15"/>
      <c r="F25" s="19"/>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1"/>
      <c r="AU25" s="10" t="str">
        <f t="shared" si="0"/>
        <v/>
      </c>
      <c r="AV25" s="11" t="str">
        <f>U101</f>
        <v xml:space="preserve"> </v>
      </c>
      <c r="AW25" s="9" t="str">
        <f t="shared" si="1"/>
        <v/>
      </c>
    </row>
    <row r="26" spans="1:49" ht="17.25" customHeight="1" x14ac:dyDescent="0.25">
      <c r="A26" s="25">
        <v>19</v>
      </c>
      <c r="B26" s="173"/>
      <c r="C26" s="173"/>
      <c r="D26" s="126"/>
      <c r="E26" s="15"/>
      <c r="F26" s="1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1"/>
      <c r="AU26" s="10" t="str">
        <f t="shared" ref="AU26:AU47" si="2">IF(B26=0,"",B26)</f>
        <v/>
      </c>
      <c r="AV26" s="11" t="str">
        <f>V101</f>
        <v xml:space="preserve"> </v>
      </c>
      <c r="AW26" s="9" t="str">
        <f t="shared" si="1"/>
        <v/>
      </c>
    </row>
    <row r="27" spans="1:49" ht="17.25" customHeight="1" x14ac:dyDescent="0.25">
      <c r="A27" s="25">
        <v>20</v>
      </c>
      <c r="B27" s="173"/>
      <c r="C27" s="173"/>
      <c r="D27" s="126"/>
      <c r="E27" s="15"/>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1"/>
      <c r="AU27" s="10" t="str">
        <f t="shared" si="2"/>
        <v/>
      </c>
      <c r="AV27" s="11" t="str">
        <f>W101</f>
        <v xml:space="preserve"> </v>
      </c>
      <c r="AW27" s="9" t="str">
        <f t="shared" si="1"/>
        <v/>
      </c>
    </row>
    <row r="28" spans="1:49" ht="17.25" customHeight="1" x14ac:dyDescent="0.25">
      <c r="A28" s="25">
        <v>21</v>
      </c>
      <c r="B28" s="166"/>
      <c r="C28" s="166"/>
      <c r="D28" s="48"/>
      <c r="E28" s="15"/>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1"/>
      <c r="AU28" s="10" t="str">
        <f t="shared" si="2"/>
        <v/>
      </c>
      <c r="AV28" s="11" t="str">
        <f>X101</f>
        <v xml:space="preserve"> </v>
      </c>
      <c r="AW28" s="9" t="str">
        <f t="shared" si="1"/>
        <v/>
      </c>
    </row>
    <row r="29" spans="1:49" ht="17.25" customHeight="1" x14ac:dyDescent="0.25">
      <c r="A29" s="25">
        <v>22</v>
      </c>
      <c r="B29" s="166"/>
      <c r="C29" s="166"/>
      <c r="D29" s="48"/>
      <c r="E29" s="15"/>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1"/>
      <c r="AU29" s="10" t="str">
        <f t="shared" si="2"/>
        <v/>
      </c>
      <c r="AV29" s="11" t="str">
        <f>Y101</f>
        <v xml:space="preserve"> </v>
      </c>
      <c r="AW29" s="9" t="str">
        <f t="shared" si="1"/>
        <v/>
      </c>
    </row>
    <row r="30" spans="1:49" ht="17.25" customHeight="1" x14ac:dyDescent="0.25">
      <c r="A30" s="25">
        <v>23</v>
      </c>
      <c r="B30" s="166"/>
      <c r="C30" s="166"/>
      <c r="D30" s="48"/>
      <c r="E30" s="15"/>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1"/>
      <c r="AU30" s="10" t="str">
        <f t="shared" si="2"/>
        <v/>
      </c>
      <c r="AV30" s="11" t="str">
        <f>Z101</f>
        <v xml:space="preserve"> </v>
      </c>
      <c r="AW30" s="9" t="str">
        <f t="shared" si="1"/>
        <v/>
      </c>
    </row>
    <row r="31" spans="1:49" ht="17.25" customHeight="1" x14ac:dyDescent="0.25">
      <c r="A31" s="25">
        <v>24</v>
      </c>
      <c r="B31" s="166"/>
      <c r="C31" s="166"/>
      <c r="D31" s="48"/>
      <c r="E31" s="15"/>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1"/>
      <c r="AU31" s="10" t="str">
        <f t="shared" si="2"/>
        <v/>
      </c>
      <c r="AV31" s="11" t="str">
        <f>AA101</f>
        <v xml:space="preserve"> </v>
      </c>
      <c r="AW31" s="9" t="str">
        <f t="shared" si="1"/>
        <v/>
      </c>
    </row>
    <row r="32" spans="1:49" ht="17.25" customHeight="1" x14ac:dyDescent="0.25">
      <c r="A32" s="25">
        <v>25</v>
      </c>
      <c r="B32" s="166"/>
      <c r="C32" s="166"/>
      <c r="D32" s="48"/>
      <c r="E32" s="15"/>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
      <c r="AU32" s="10" t="str">
        <f t="shared" si="2"/>
        <v/>
      </c>
      <c r="AV32" s="11" t="str">
        <f>AB101</f>
        <v xml:space="preserve"> </v>
      </c>
      <c r="AW32" s="9" t="str">
        <f t="shared" si="1"/>
        <v/>
      </c>
    </row>
    <row r="33" spans="1:49" ht="17.25" customHeight="1" x14ac:dyDescent="0.25">
      <c r="A33" s="25">
        <v>26</v>
      </c>
      <c r="B33" s="166"/>
      <c r="C33" s="166"/>
      <c r="D33" s="48"/>
      <c r="E33" s="15"/>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
      <c r="AU33" s="10" t="str">
        <f t="shared" si="2"/>
        <v/>
      </c>
      <c r="AV33" s="11" t="str">
        <f>AC101</f>
        <v xml:space="preserve"> </v>
      </c>
      <c r="AW33" s="9" t="str">
        <f t="shared" si="1"/>
        <v/>
      </c>
    </row>
    <row r="34" spans="1:49" ht="17.25" customHeight="1" x14ac:dyDescent="0.25">
      <c r="A34" s="25">
        <v>27</v>
      </c>
      <c r="B34" s="166"/>
      <c r="C34" s="166"/>
      <c r="D34" s="48"/>
      <c r="E34" s="15"/>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1"/>
      <c r="AU34" s="10" t="str">
        <f t="shared" si="2"/>
        <v/>
      </c>
      <c r="AV34" s="11" t="str">
        <f>AD101</f>
        <v xml:space="preserve"> </v>
      </c>
      <c r="AW34" s="9" t="str">
        <f t="shared" si="1"/>
        <v/>
      </c>
    </row>
    <row r="35" spans="1:49" ht="17.25" customHeight="1" x14ac:dyDescent="0.25">
      <c r="A35" s="25">
        <v>28</v>
      </c>
      <c r="B35" s="166"/>
      <c r="C35" s="166"/>
      <c r="D35" s="48"/>
      <c r="E35" s="15"/>
      <c r="F35" s="19"/>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1"/>
      <c r="AU35" s="10" t="str">
        <f t="shared" si="2"/>
        <v/>
      </c>
      <c r="AV35" s="11" t="str">
        <f>AE101</f>
        <v xml:space="preserve"> </v>
      </c>
      <c r="AW35" s="9" t="str">
        <f t="shared" si="1"/>
        <v/>
      </c>
    </row>
    <row r="36" spans="1:49" ht="17.25" customHeight="1" x14ac:dyDescent="0.25">
      <c r="A36" s="25">
        <v>29</v>
      </c>
      <c r="B36" s="166"/>
      <c r="C36" s="166"/>
      <c r="D36" s="48"/>
      <c r="E36" s="15"/>
      <c r="F36" s="19"/>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1"/>
      <c r="AU36" s="10" t="str">
        <f t="shared" si="2"/>
        <v/>
      </c>
      <c r="AV36" s="11" t="str">
        <f>AF101</f>
        <v xml:space="preserve"> </v>
      </c>
      <c r="AW36" s="9" t="str">
        <f t="shared" si="1"/>
        <v/>
      </c>
    </row>
    <row r="37" spans="1:49" ht="17.25" customHeight="1" x14ac:dyDescent="0.25">
      <c r="A37" s="25">
        <v>30</v>
      </c>
      <c r="B37" s="166"/>
      <c r="C37" s="166"/>
      <c r="D37" s="48"/>
      <c r="E37" s="15"/>
      <c r="F37" s="19"/>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1"/>
      <c r="AU37" s="10" t="str">
        <f t="shared" si="2"/>
        <v/>
      </c>
      <c r="AV37" s="11" t="str">
        <f>AG101</f>
        <v xml:space="preserve"> </v>
      </c>
      <c r="AW37" s="9" t="str">
        <f t="shared" si="1"/>
        <v/>
      </c>
    </row>
    <row r="38" spans="1:49" ht="17.25" customHeight="1" x14ac:dyDescent="0.25">
      <c r="A38" s="25">
        <v>31</v>
      </c>
      <c r="B38" s="166"/>
      <c r="C38" s="166"/>
      <c r="D38" s="48"/>
      <c r="E38" s="15"/>
      <c r="F38" s="19"/>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1"/>
      <c r="AU38" s="10" t="str">
        <f t="shared" si="2"/>
        <v/>
      </c>
      <c r="AV38" s="11" t="str">
        <f>AH101</f>
        <v xml:space="preserve"> </v>
      </c>
      <c r="AW38" s="9" t="str">
        <f t="shared" si="1"/>
        <v/>
      </c>
    </row>
    <row r="39" spans="1:49" ht="17.25" customHeight="1" x14ac:dyDescent="0.25">
      <c r="A39" s="25">
        <v>32</v>
      </c>
      <c r="B39" s="166"/>
      <c r="C39" s="166"/>
      <c r="D39" s="48"/>
      <c r="E39" s="15"/>
      <c r="F39" s="19"/>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1"/>
      <c r="AU39" s="10" t="str">
        <f t="shared" si="2"/>
        <v/>
      </c>
      <c r="AV39" s="11" t="str">
        <f>AI101</f>
        <v xml:space="preserve"> </v>
      </c>
      <c r="AW39" s="9" t="str">
        <f t="shared" si="1"/>
        <v/>
      </c>
    </row>
    <row r="40" spans="1:49" ht="17.25" customHeight="1" x14ac:dyDescent="0.25">
      <c r="A40" s="25">
        <v>33</v>
      </c>
      <c r="B40" s="166"/>
      <c r="C40" s="166"/>
      <c r="D40" s="48"/>
      <c r="E40" s="15"/>
      <c r="F40" s="19"/>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1"/>
      <c r="AU40" s="10" t="str">
        <f t="shared" si="2"/>
        <v/>
      </c>
      <c r="AV40" s="11" t="str">
        <f>AJ101</f>
        <v xml:space="preserve"> </v>
      </c>
      <c r="AW40" s="9" t="str">
        <f t="shared" si="1"/>
        <v/>
      </c>
    </row>
    <row r="41" spans="1:49" ht="17.25" customHeight="1" x14ac:dyDescent="0.25">
      <c r="A41" s="25">
        <v>34</v>
      </c>
      <c r="B41" s="166"/>
      <c r="C41" s="166"/>
      <c r="D41" s="48"/>
      <c r="E41" s="15"/>
      <c r="F41" s="19"/>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1"/>
      <c r="AU41" s="10" t="str">
        <f t="shared" si="2"/>
        <v/>
      </c>
      <c r="AV41" s="11" t="str">
        <f>AK101</f>
        <v xml:space="preserve"> </v>
      </c>
      <c r="AW41" s="9" t="str">
        <f t="shared" si="1"/>
        <v/>
      </c>
    </row>
    <row r="42" spans="1:49" ht="17.25" customHeight="1" x14ac:dyDescent="0.25">
      <c r="A42" s="25">
        <v>35</v>
      </c>
      <c r="B42" s="166"/>
      <c r="C42" s="166"/>
      <c r="D42" s="48"/>
      <c r="E42" s="15"/>
      <c r="F42" s="19"/>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1"/>
      <c r="AU42" s="10" t="str">
        <f t="shared" si="2"/>
        <v/>
      </c>
      <c r="AV42" s="11" t="str">
        <f>AL101</f>
        <v xml:space="preserve"> </v>
      </c>
      <c r="AW42" s="9" t="str">
        <f t="shared" si="1"/>
        <v/>
      </c>
    </row>
    <row r="43" spans="1:49" ht="17.25" customHeight="1" x14ac:dyDescent="0.25">
      <c r="A43" s="25">
        <v>36</v>
      </c>
      <c r="B43" s="166"/>
      <c r="C43" s="166"/>
      <c r="D43" s="48"/>
      <c r="E43" s="15"/>
      <c r="F43" s="19"/>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1"/>
      <c r="AU43" s="10" t="str">
        <f t="shared" si="2"/>
        <v/>
      </c>
      <c r="AV43" s="11" t="str">
        <f>AM101</f>
        <v xml:space="preserve"> </v>
      </c>
      <c r="AW43" s="9" t="str">
        <f t="shared" si="1"/>
        <v/>
      </c>
    </row>
    <row r="44" spans="1:49" ht="17.25" customHeight="1" x14ac:dyDescent="0.25">
      <c r="A44" s="25">
        <v>37</v>
      </c>
      <c r="B44" s="166"/>
      <c r="C44" s="166"/>
      <c r="D44" s="48"/>
      <c r="E44" s="15"/>
      <c r="F44" s="19"/>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1"/>
      <c r="AU44" s="10" t="str">
        <f t="shared" si="2"/>
        <v/>
      </c>
      <c r="AV44" s="11" t="str">
        <f>AN101</f>
        <v xml:space="preserve"> </v>
      </c>
      <c r="AW44" s="9" t="str">
        <f t="shared" si="1"/>
        <v/>
      </c>
    </row>
    <row r="45" spans="1:49" ht="17.25" customHeight="1" x14ac:dyDescent="0.25">
      <c r="A45" s="25">
        <v>38</v>
      </c>
      <c r="B45" s="166"/>
      <c r="C45" s="166"/>
      <c r="D45" s="48"/>
      <c r="E45" s="15"/>
      <c r="F45" s="19"/>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1"/>
      <c r="AU45" s="10" t="str">
        <f t="shared" si="2"/>
        <v/>
      </c>
      <c r="AV45" s="11" t="str">
        <f>AO101</f>
        <v xml:space="preserve"> </v>
      </c>
      <c r="AW45" s="9" t="str">
        <f t="shared" si="1"/>
        <v/>
      </c>
    </row>
    <row r="46" spans="1:49" ht="17.25" customHeight="1" x14ac:dyDescent="0.25">
      <c r="A46" s="25">
        <v>39</v>
      </c>
      <c r="B46" s="166"/>
      <c r="C46" s="166"/>
      <c r="D46" s="48"/>
      <c r="E46" s="15"/>
      <c r="F46" s="19"/>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1"/>
      <c r="AU46" s="10" t="str">
        <f t="shared" si="2"/>
        <v/>
      </c>
      <c r="AV46" s="11" t="str">
        <f>AP101</f>
        <v xml:space="preserve"> </v>
      </c>
      <c r="AW46" s="9" t="str">
        <f t="shared" si="1"/>
        <v/>
      </c>
    </row>
    <row r="47" spans="1:49" ht="17.25" customHeight="1" x14ac:dyDescent="0.25">
      <c r="A47" s="25">
        <v>40</v>
      </c>
      <c r="B47" s="166"/>
      <c r="C47" s="166"/>
      <c r="D47" s="48"/>
      <c r="E47" s="15"/>
      <c r="F47" s="19"/>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1"/>
      <c r="AU47" s="10" t="str">
        <f t="shared" si="2"/>
        <v/>
      </c>
      <c r="AV47" s="11" t="str">
        <f>AQ101</f>
        <v xml:space="preserve"> </v>
      </c>
      <c r="AW47" s="9" t="str">
        <f t="shared" si="1"/>
        <v/>
      </c>
    </row>
    <row r="48" spans="1:49" ht="21" customHeight="1" thickBot="1" x14ac:dyDescent="0.3">
      <c r="A48" s="204" t="s">
        <v>8</v>
      </c>
      <c r="B48" s="205"/>
      <c r="C48" s="206"/>
      <c r="D48" s="26">
        <f>SUM(D8:D47)</f>
        <v>100</v>
      </c>
      <c r="E48" s="15"/>
      <c r="F48" s="22"/>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4"/>
      <c r="AU48" s="10"/>
      <c r="AV48" s="11"/>
    </row>
    <row r="49" spans="1:48" s="2" customFormat="1" ht="17.25" customHeight="1" thickBot="1" x14ac:dyDescent="0.3">
      <c r="A49" s="3"/>
      <c r="B49" s="3"/>
      <c r="C49" s="3"/>
      <c r="D49" s="3"/>
      <c r="E49" s="3"/>
      <c r="F49" s="1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U49" s="10"/>
      <c r="AV49" s="11"/>
    </row>
    <row r="50" spans="1:48" s="2" customFormat="1" ht="19.5" customHeight="1" x14ac:dyDescent="0.25">
      <c r="A50" s="201" t="s">
        <v>0</v>
      </c>
      <c r="B50" s="202"/>
      <c r="C50" s="203"/>
      <c r="D50" s="193" t="s">
        <v>1</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4"/>
      <c r="AR50" s="186" t="s">
        <v>6</v>
      </c>
      <c r="AS50" s="188" t="s">
        <v>2</v>
      </c>
      <c r="AU50" s="10"/>
      <c r="AV50" s="11"/>
    </row>
    <row r="51" spans="1:48" s="2" customFormat="1" ht="28.5" customHeight="1" thickBot="1" x14ac:dyDescent="0.3">
      <c r="A51" s="97" t="s">
        <v>43</v>
      </c>
      <c r="B51" s="98" t="s">
        <v>44</v>
      </c>
      <c r="C51" s="99" t="s">
        <v>45</v>
      </c>
      <c r="D51" s="94">
        <v>1</v>
      </c>
      <c r="E51" s="95">
        <v>2</v>
      </c>
      <c r="F51" s="95">
        <v>3</v>
      </c>
      <c r="G51" s="95">
        <v>4</v>
      </c>
      <c r="H51" s="96">
        <v>5</v>
      </c>
      <c r="I51" s="132">
        <v>6</v>
      </c>
      <c r="J51" s="95">
        <v>7</v>
      </c>
      <c r="K51" s="95">
        <v>8</v>
      </c>
      <c r="L51" s="95">
        <v>9</v>
      </c>
      <c r="M51" s="96">
        <v>10</v>
      </c>
      <c r="N51" s="94">
        <v>11</v>
      </c>
      <c r="O51" s="95">
        <v>12</v>
      </c>
      <c r="P51" s="95">
        <v>13</v>
      </c>
      <c r="Q51" s="95">
        <v>14</v>
      </c>
      <c r="R51" s="96">
        <v>15</v>
      </c>
      <c r="S51" s="132">
        <v>16</v>
      </c>
      <c r="T51" s="95">
        <v>17</v>
      </c>
      <c r="U51" s="95">
        <v>18</v>
      </c>
      <c r="V51" s="95">
        <v>19</v>
      </c>
      <c r="W51" s="96">
        <v>20</v>
      </c>
      <c r="X51" s="94">
        <v>21</v>
      </c>
      <c r="Y51" s="95">
        <v>22</v>
      </c>
      <c r="Z51" s="95">
        <v>23</v>
      </c>
      <c r="AA51" s="95">
        <v>24</v>
      </c>
      <c r="AB51" s="95">
        <v>25</v>
      </c>
      <c r="AC51" s="95">
        <v>26</v>
      </c>
      <c r="AD51" s="95">
        <v>27</v>
      </c>
      <c r="AE51" s="95">
        <v>28</v>
      </c>
      <c r="AF51" s="95">
        <v>29</v>
      </c>
      <c r="AG51" s="96">
        <v>30</v>
      </c>
      <c r="AH51" s="94">
        <v>31</v>
      </c>
      <c r="AI51" s="95">
        <v>32</v>
      </c>
      <c r="AJ51" s="94">
        <v>33</v>
      </c>
      <c r="AK51" s="95">
        <v>34</v>
      </c>
      <c r="AL51" s="94">
        <v>35</v>
      </c>
      <c r="AM51" s="95">
        <v>36</v>
      </c>
      <c r="AN51" s="94">
        <v>37</v>
      </c>
      <c r="AO51" s="95">
        <v>38</v>
      </c>
      <c r="AP51" s="94">
        <v>39</v>
      </c>
      <c r="AQ51" s="95">
        <v>40</v>
      </c>
      <c r="AR51" s="187"/>
      <c r="AS51" s="189"/>
      <c r="AU51" s="10"/>
      <c r="AV51" s="11"/>
    </row>
    <row r="52" spans="1:48" s="2" customFormat="1" ht="16.350000000000001" customHeight="1" x14ac:dyDescent="0.25">
      <c r="A52" s="18">
        <v>1</v>
      </c>
      <c r="B52" s="115">
        <v>1</v>
      </c>
      <c r="C52" s="113" t="s">
        <v>137</v>
      </c>
      <c r="D52" s="127">
        <v>10</v>
      </c>
      <c r="E52" s="128">
        <v>0</v>
      </c>
      <c r="F52" s="128">
        <v>10</v>
      </c>
      <c r="G52" s="128">
        <v>10</v>
      </c>
      <c r="H52" s="129">
        <v>3</v>
      </c>
      <c r="I52" s="130">
        <v>0</v>
      </c>
      <c r="J52" s="128">
        <v>10</v>
      </c>
      <c r="K52" s="128">
        <v>10</v>
      </c>
      <c r="L52" s="128">
        <v>10</v>
      </c>
      <c r="M52" s="129">
        <v>5</v>
      </c>
      <c r="N52" s="130"/>
      <c r="O52" s="128"/>
      <c r="P52" s="128"/>
      <c r="Q52" s="128"/>
      <c r="R52" s="129"/>
      <c r="S52" s="130"/>
      <c r="T52" s="128"/>
      <c r="U52" s="128"/>
      <c r="V52" s="128"/>
      <c r="W52" s="129"/>
      <c r="X52" s="101"/>
      <c r="Y52" s="102"/>
      <c r="Z52" s="102"/>
      <c r="AA52" s="102"/>
      <c r="AB52" s="102"/>
      <c r="AC52" s="102"/>
      <c r="AD52" s="102"/>
      <c r="AE52" s="102"/>
      <c r="AF52" s="102"/>
      <c r="AG52" s="103"/>
      <c r="AH52" s="101"/>
      <c r="AI52" s="102"/>
      <c r="AJ52" s="102"/>
      <c r="AK52" s="102"/>
      <c r="AL52" s="102"/>
      <c r="AM52" s="102"/>
      <c r="AN52" s="102"/>
      <c r="AO52" s="104"/>
      <c r="AP52" s="104"/>
      <c r="AQ52" s="103"/>
      <c r="AR52" s="47">
        <f>IF(COUNTBLANK(D52:AQ52)=COLUMNS(D52:AQ52)," ",IF(SUM(D52:AQ52)=0,0,SUM(D52:AQ52)))</f>
        <v>68</v>
      </c>
      <c r="AS52" s="30" t="str">
        <f>IF(AR52=" "," ",IF(AR52&gt;=85,"PEKİYİ",IF(AR52&gt;=70,"İYİ",IF(AR52&gt;=60,"ORTA",IF(AR52&gt;=50,"GEÇER",IF(AR52&lt;50,"GEÇMEZ"))))))</f>
        <v>ORTA</v>
      </c>
      <c r="AU52" s="10"/>
      <c r="AV52" s="11"/>
    </row>
    <row r="53" spans="1:48" s="2" customFormat="1" ht="16.350000000000001" customHeight="1" x14ac:dyDescent="0.25">
      <c r="A53" s="18">
        <v>2</v>
      </c>
      <c r="B53" s="115">
        <v>93</v>
      </c>
      <c r="C53" s="113" t="s">
        <v>138</v>
      </c>
      <c r="D53" s="127">
        <v>10</v>
      </c>
      <c r="E53" s="128">
        <v>3</v>
      </c>
      <c r="F53" s="128">
        <v>10</v>
      </c>
      <c r="G53" s="128">
        <v>10</v>
      </c>
      <c r="H53" s="129">
        <v>5</v>
      </c>
      <c r="I53" s="130">
        <v>0</v>
      </c>
      <c r="J53" s="128">
        <v>10</v>
      </c>
      <c r="K53" s="128">
        <v>5</v>
      </c>
      <c r="L53" s="128">
        <v>2</v>
      </c>
      <c r="M53" s="129">
        <v>0</v>
      </c>
      <c r="N53" s="130"/>
      <c r="O53" s="128"/>
      <c r="P53" s="128"/>
      <c r="Q53" s="128"/>
      <c r="R53" s="129"/>
      <c r="S53" s="130"/>
      <c r="T53" s="128"/>
      <c r="U53" s="128"/>
      <c r="V53" s="128"/>
      <c r="W53" s="129"/>
      <c r="X53" s="101"/>
      <c r="Y53" s="102"/>
      <c r="Z53" s="102"/>
      <c r="AA53" s="102"/>
      <c r="AB53" s="102"/>
      <c r="AC53" s="102"/>
      <c r="AD53" s="102"/>
      <c r="AE53" s="102"/>
      <c r="AF53" s="102"/>
      <c r="AG53" s="103"/>
      <c r="AH53" s="101"/>
      <c r="AI53" s="102"/>
      <c r="AJ53" s="102"/>
      <c r="AK53" s="102"/>
      <c r="AL53" s="102"/>
      <c r="AM53" s="102"/>
      <c r="AN53" s="102"/>
      <c r="AO53" s="104"/>
      <c r="AP53" s="104"/>
      <c r="AQ53" s="103"/>
      <c r="AR53" s="47">
        <f t="shared" ref="AR53:AR100" si="3">IF(COUNTBLANK(D53:AQ53)=COLUMNS(D53:AQ53)," ",IF(SUM(D53:AQ53)=0,0,SUM(D53:AQ53)))</f>
        <v>55</v>
      </c>
      <c r="AS53" s="30" t="str">
        <f t="shared" ref="AS53:AS100" si="4">IF(AR53=" "," ",IF(AR53&gt;=85,"PEKİYİ",IF(AR53&gt;=70,"İYİ",IF(AR53&gt;=60,"ORTA",IF(AR53&gt;=50,"GEÇER",IF(AR53&lt;50,"GEÇMEZ"))))))</f>
        <v>GEÇER</v>
      </c>
      <c r="AU53" s="10"/>
      <c r="AV53" s="11"/>
    </row>
    <row r="54" spans="1:48" s="2" customFormat="1" ht="16.350000000000001" customHeight="1" x14ac:dyDescent="0.25">
      <c r="A54" s="18">
        <v>3</v>
      </c>
      <c r="B54" s="115">
        <v>109</v>
      </c>
      <c r="C54" s="113" t="s">
        <v>139</v>
      </c>
      <c r="D54" s="127">
        <v>10</v>
      </c>
      <c r="E54" s="128">
        <v>0</v>
      </c>
      <c r="F54" s="128">
        <v>10</v>
      </c>
      <c r="G54" s="128">
        <v>8</v>
      </c>
      <c r="H54" s="129">
        <v>10</v>
      </c>
      <c r="I54" s="130">
        <v>7</v>
      </c>
      <c r="J54" s="128">
        <v>10</v>
      </c>
      <c r="K54" s="128">
        <v>10</v>
      </c>
      <c r="L54" s="128">
        <v>10</v>
      </c>
      <c r="M54" s="129">
        <v>10</v>
      </c>
      <c r="N54" s="130"/>
      <c r="O54" s="128"/>
      <c r="P54" s="128"/>
      <c r="Q54" s="128"/>
      <c r="R54" s="129"/>
      <c r="S54" s="130"/>
      <c r="T54" s="128"/>
      <c r="U54" s="128"/>
      <c r="V54" s="128"/>
      <c r="W54" s="129"/>
      <c r="X54" s="101"/>
      <c r="Y54" s="102"/>
      <c r="Z54" s="102"/>
      <c r="AA54" s="102"/>
      <c r="AB54" s="102"/>
      <c r="AC54" s="102"/>
      <c r="AD54" s="102"/>
      <c r="AE54" s="102"/>
      <c r="AF54" s="102"/>
      <c r="AG54" s="103"/>
      <c r="AH54" s="101"/>
      <c r="AI54" s="102"/>
      <c r="AJ54" s="102"/>
      <c r="AK54" s="102"/>
      <c r="AL54" s="102"/>
      <c r="AM54" s="102"/>
      <c r="AN54" s="102"/>
      <c r="AO54" s="104"/>
      <c r="AP54" s="104"/>
      <c r="AQ54" s="103"/>
      <c r="AR54" s="47">
        <f t="shared" si="3"/>
        <v>85</v>
      </c>
      <c r="AS54" s="30" t="str">
        <f t="shared" si="4"/>
        <v>PEKİYİ</v>
      </c>
      <c r="AU54" s="10"/>
      <c r="AV54" s="11"/>
    </row>
    <row r="55" spans="1:48" s="2" customFormat="1" ht="16.350000000000001" customHeight="1" x14ac:dyDescent="0.25">
      <c r="A55" s="18">
        <v>4</v>
      </c>
      <c r="B55" s="115">
        <v>128</v>
      </c>
      <c r="C55" s="113" t="s">
        <v>140</v>
      </c>
      <c r="D55" s="127">
        <v>10</v>
      </c>
      <c r="E55" s="128">
        <v>0</v>
      </c>
      <c r="F55" s="128">
        <v>8</v>
      </c>
      <c r="G55" s="128">
        <v>10</v>
      </c>
      <c r="H55" s="129">
        <v>10</v>
      </c>
      <c r="I55" s="130">
        <v>5</v>
      </c>
      <c r="J55" s="128">
        <v>0</v>
      </c>
      <c r="K55" s="128">
        <v>10</v>
      </c>
      <c r="L55" s="128">
        <v>10</v>
      </c>
      <c r="M55" s="129">
        <v>10</v>
      </c>
      <c r="N55" s="130"/>
      <c r="O55" s="128"/>
      <c r="P55" s="128"/>
      <c r="Q55" s="128"/>
      <c r="R55" s="129"/>
      <c r="S55" s="130"/>
      <c r="T55" s="128"/>
      <c r="U55" s="128"/>
      <c r="V55" s="128"/>
      <c r="W55" s="129"/>
      <c r="X55" s="101"/>
      <c r="Y55" s="102"/>
      <c r="Z55" s="102"/>
      <c r="AA55" s="102"/>
      <c r="AB55" s="102"/>
      <c r="AC55" s="102"/>
      <c r="AD55" s="102"/>
      <c r="AE55" s="102"/>
      <c r="AF55" s="102"/>
      <c r="AG55" s="103"/>
      <c r="AH55" s="101"/>
      <c r="AI55" s="102"/>
      <c r="AJ55" s="102"/>
      <c r="AK55" s="102"/>
      <c r="AL55" s="102"/>
      <c r="AM55" s="102"/>
      <c r="AN55" s="102"/>
      <c r="AO55" s="104"/>
      <c r="AP55" s="104"/>
      <c r="AQ55" s="103"/>
      <c r="AR55" s="47">
        <f t="shared" si="3"/>
        <v>73</v>
      </c>
      <c r="AS55" s="30" t="str">
        <f t="shared" si="4"/>
        <v>İYİ</v>
      </c>
      <c r="AU55" s="10"/>
      <c r="AV55" s="11"/>
    </row>
    <row r="56" spans="1:48" s="2" customFormat="1" ht="16.350000000000001" customHeight="1" x14ac:dyDescent="0.25">
      <c r="A56" s="18">
        <v>5</v>
      </c>
      <c r="B56" s="115">
        <v>157</v>
      </c>
      <c r="C56" s="113" t="s">
        <v>141</v>
      </c>
      <c r="D56" s="127">
        <v>10</v>
      </c>
      <c r="E56" s="128">
        <v>0</v>
      </c>
      <c r="F56" s="130">
        <v>5</v>
      </c>
      <c r="G56" s="128">
        <v>10</v>
      </c>
      <c r="H56" s="129">
        <v>0</v>
      </c>
      <c r="I56" s="130">
        <v>0</v>
      </c>
      <c r="J56" s="130">
        <v>0</v>
      </c>
      <c r="K56" s="128">
        <v>0</v>
      </c>
      <c r="L56" s="130">
        <v>0</v>
      </c>
      <c r="M56" s="129">
        <v>0</v>
      </c>
      <c r="N56" s="130"/>
      <c r="O56" s="128"/>
      <c r="P56" s="130"/>
      <c r="Q56" s="128"/>
      <c r="R56" s="129"/>
      <c r="S56" s="130"/>
      <c r="T56" s="130"/>
      <c r="U56" s="128"/>
      <c r="V56" s="130"/>
      <c r="W56" s="128"/>
      <c r="X56" s="101"/>
      <c r="Y56" s="102"/>
      <c r="Z56" s="102"/>
      <c r="AA56" s="102"/>
      <c r="AB56" s="102"/>
      <c r="AC56" s="102"/>
      <c r="AD56" s="102"/>
      <c r="AE56" s="102"/>
      <c r="AF56" s="102"/>
      <c r="AG56" s="103"/>
      <c r="AH56" s="101"/>
      <c r="AI56" s="102"/>
      <c r="AJ56" s="102"/>
      <c r="AK56" s="102"/>
      <c r="AL56" s="102"/>
      <c r="AM56" s="102"/>
      <c r="AN56" s="102"/>
      <c r="AO56" s="104"/>
      <c r="AP56" s="104"/>
      <c r="AQ56" s="103"/>
      <c r="AR56" s="47">
        <f t="shared" si="3"/>
        <v>25</v>
      </c>
      <c r="AS56" s="30" t="str">
        <f t="shared" si="4"/>
        <v>GEÇMEZ</v>
      </c>
      <c r="AU56" s="12"/>
      <c r="AV56" s="9"/>
    </row>
    <row r="57" spans="1:48" s="2" customFormat="1" ht="16.350000000000001" customHeight="1" x14ac:dyDescent="0.25">
      <c r="A57" s="18">
        <v>6</v>
      </c>
      <c r="B57" s="115">
        <v>184</v>
      </c>
      <c r="C57" s="113" t="s">
        <v>142</v>
      </c>
      <c r="D57" s="127">
        <v>10</v>
      </c>
      <c r="E57" s="128">
        <v>10</v>
      </c>
      <c r="F57" s="130">
        <v>10</v>
      </c>
      <c r="G57" s="128">
        <v>10</v>
      </c>
      <c r="H57" s="129">
        <v>3</v>
      </c>
      <c r="I57" s="130">
        <v>5</v>
      </c>
      <c r="J57" s="130">
        <v>10</v>
      </c>
      <c r="K57" s="128">
        <v>10</v>
      </c>
      <c r="L57" s="130">
        <v>10</v>
      </c>
      <c r="M57" s="129">
        <v>10</v>
      </c>
      <c r="N57" s="130"/>
      <c r="O57" s="128"/>
      <c r="P57" s="128"/>
      <c r="Q57" s="128"/>
      <c r="R57" s="129"/>
      <c r="S57" s="130"/>
      <c r="T57" s="130"/>
      <c r="U57" s="128"/>
      <c r="V57" s="130"/>
      <c r="W57" s="129"/>
      <c r="X57" s="101"/>
      <c r="Y57" s="102"/>
      <c r="Z57" s="102"/>
      <c r="AA57" s="102"/>
      <c r="AB57" s="102"/>
      <c r="AC57" s="102"/>
      <c r="AD57" s="102"/>
      <c r="AE57" s="102"/>
      <c r="AF57" s="102"/>
      <c r="AG57" s="103"/>
      <c r="AH57" s="101"/>
      <c r="AI57" s="102"/>
      <c r="AJ57" s="102"/>
      <c r="AK57" s="102"/>
      <c r="AL57" s="102"/>
      <c r="AM57" s="102"/>
      <c r="AN57" s="102"/>
      <c r="AO57" s="104"/>
      <c r="AP57" s="104"/>
      <c r="AQ57" s="103"/>
      <c r="AR57" s="47">
        <f t="shared" si="3"/>
        <v>88</v>
      </c>
      <c r="AS57" s="30" t="str">
        <f t="shared" si="4"/>
        <v>PEKİYİ</v>
      </c>
      <c r="AU57" s="12"/>
      <c r="AV57" s="9"/>
    </row>
    <row r="58" spans="1:48" s="2" customFormat="1" ht="16.350000000000001" customHeight="1" x14ac:dyDescent="0.25">
      <c r="A58" s="18">
        <v>7</v>
      </c>
      <c r="B58" s="115">
        <v>185</v>
      </c>
      <c r="C58" s="113" t="s">
        <v>143</v>
      </c>
      <c r="D58" s="127">
        <v>10</v>
      </c>
      <c r="E58" s="128">
        <v>0</v>
      </c>
      <c r="F58" s="130">
        <v>10</v>
      </c>
      <c r="G58" s="128">
        <v>10</v>
      </c>
      <c r="H58" s="129">
        <v>0</v>
      </c>
      <c r="I58" s="130">
        <v>0</v>
      </c>
      <c r="J58" s="130">
        <v>5</v>
      </c>
      <c r="K58" s="128">
        <v>5</v>
      </c>
      <c r="L58" s="130">
        <v>10</v>
      </c>
      <c r="M58" s="129">
        <v>0</v>
      </c>
      <c r="N58" s="130"/>
      <c r="O58" s="128"/>
      <c r="P58" s="128"/>
      <c r="Q58" s="128"/>
      <c r="R58" s="129"/>
      <c r="S58" s="130"/>
      <c r="T58" s="130"/>
      <c r="U58" s="128"/>
      <c r="V58" s="130"/>
      <c r="W58" s="129"/>
      <c r="X58" s="101"/>
      <c r="Y58" s="102"/>
      <c r="Z58" s="102"/>
      <c r="AA58" s="102"/>
      <c r="AB58" s="102"/>
      <c r="AC58" s="102"/>
      <c r="AD58" s="102"/>
      <c r="AE58" s="102"/>
      <c r="AF58" s="102"/>
      <c r="AG58" s="103"/>
      <c r="AH58" s="101"/>
      <c r="AI58" s="102"/>
      <c r="AJ58" s="102"/>
      <c r="AK58" s="102"/>
      <c r="AL58" s="102"/>
      <c r="AM58" s="102"/>
      <c r="AN58" s="102"/>
      <c r="AO58" s="104"/>
      <c r="AP58" s="104"/>
      <c r="AQ58" s="103"/>
      <c r="AR58" s="47">
        <f t="shared" si="3"/>
        <v>50</v>
      </c>
      <c r="AS58" s="30" t="str">
        <f t="shared" si="4"/>
        <v>GEÇER</v>
      </c>
      <c r="AU58" s="12"/>
      <c r="AV58" s="9"/>
    </row>
    <row r="59" spans="1:48" s="2" customFormat="1" ht="16.350000000000001" customHeight="1" x14ac:dyDescent="0.25">
      <c r="A59" s="18">
        <v>8</v>
      </c>
      <c r="B59" s="115">
        <v>187</v>
      </c>
      <c r="C59" s="113" t="s">
        <v>144</v>
      </c>
      <c r="D59" s="127">
        <v>10</v>
      </c>
      <c r="E59" s="128">
        <v>0</v>
      </c>
      <c r="F59" s="130">
        <v>10</v>
      </c>
      <c r="G59" s="128">
        <v>10</v>
      </c>
      <c r="H59" s="129">
        <v>3</v>
      </c>
      <c r="I59" s="130">
        <v>8</v>
      </c>
      <c r="J59" s="130">
        <v>10</v>
      </c>
      <c r="K59" s="128">
        <v>10</v>
      </c>
      <c r="L59" s="130">
        <v>10</v>
      </c>
      <c r="M59" s="129">
        <v>5</v>
      </c>
      <c r="N59" s="130"/>
      <c r="O59" s="128"/>
      <c r="P59" s="130"/>
      <c r="Q59" s="128"/>
      <c r="R59" s="129"/>
      <c r="S59" s="130"/>
      <c r="T59" s="130"/>
      <c r="U59" s="128"/>
      <c r="V59" s="130"/>
      <c r="W59" s="128"/>
      <c r="X59" s="101"/>
      <c r="Y59" s="102"/>
      <c r="Z59" s="102"/>
      <c r="AA59" s="102"/>
      <c r="AB59" s="102"/>
      <c r="AC59" s="102"/>
      <c r="AD59" s="102"/>
      <c r="AE59" s="102"/>
      <c r="AF59" s="102"/>
      <c r="AG59" s="103"/>
      <c r="AH59" s="101"/>
      <c r="AI59" s="102"/>
      <c r="AJ59" s="102"/>
      <c r="AK59" s="102"/>
      <c r="AL59" s="102"/>
      <c r="AM59" s="102"/>
      <c r="AN59" s="102"/>
      <c r="AO59" s="104"/>
      <c r="AP59" s="104"/>
      <c r="AQ59" s="103"/>
      <c r="AR59" s="47">
        <f t="shared" si="3"/>
        <v>76</v>
      </c>
      <c r="AS59" s="30" t="str">
        <f t="shared" si="4"/>
        <v>İYİ</v>
      </c>
      <c r="AU59" s="12"/>
      <c r="AV59" s="9"/>
    </row>
    <row r="60" spans="1:48" s="2" customFormat="1" ht="16.350000000000001" customHeight="1" x14ac:dyDescent="0.25">
      <c r="A60" s="18">
        <v>9</v>
      </c>
      <c r="B60" s="115">
        <v>188</v>
      </c>
      <c r="C60" s="113" t="s">
        <v>145</v>
      </c>
      <c r="D60" s="127">
        <v>10</v>
      </c>
      <c r="E60" s="128">
        <v>8</v>
      </c>
      <c r="F60" s="130">
        <v>10</v>
      </c>
      <c r="G60" s="128">
        <v>10</v>
      </c>
      <c r="H60" s="129">
        <v>0</v>
      </c>
      <c r="I60" s="130">
        <v>0</v>
      </c>
      <c r="J60" s="130">
        <v>5</v>
      </c>
      <c r="K60" s="128">
        <v>5</v>
      </c>
      <c r="L60" s="130">
        <v>10</v>
      </c>
      <c r="M60" s="129">
        <v>10</v>
      </c>
      <c r="N60" s="130"/>
      <c r="O60" s="128"/>
      <c r="P60" s="130"/>
      <c r="Q60" s="128"/>
      <c r="R60" s="129"/>
      <c r="S60" s="130"/>
      <c r="T60" s="130"/>
      <c r="U60" s="128"/>
      <c r="V60" s="130"/>
      <c r="W60" s="128"/>
      <c r="X60" s="101"/>
      <c r="Y60" s="102"/>
      <c r="Z60" s="102"/>
      <c r="AA60" s="102"/>
      <c r="AB60" s="102"/>
      <c r="AC60" s="102"/>
      <c r="AD60" s="102"/>
      <c r="AE60" s="102"/>
      <c r="AF60" s="102"/>
      <c r="AG60" s="103"/>
      <c r="AH60" s="101"/>
      <c r="AI60" s="102"/>
      <c r="AJ60" s="102"/>
      <c r="AK60" s="102"/>
      <c r="AL60" s="102"/>
      <c r="AM60" s="102"/>
      <c r="AN60" s="102"/>
      <c r="AO60" s="104"/>
      <c r="AP60" s="104"/>
      <c r="AQ60" s="103"/>
      <c r="AR60" s="47">
        <f t="shared" si="3"/>
        <v>68</v>
      </c>
      <c r="AS60" s="30" t="str">
        <f t="shared" si="4"/>
        <v>ORTA</v>
      </c>
      <c r="AU60" s="12"/>
      <c r="AV60" s="9"/>
    </row>
    <row r="61" spans="1:48" s="2" customFormat="1" ht="16.350000000000001" customHeight="1" x14ac:dyDescent="0.25">
      <c r="A61" s="18">
        <v>10</v>
      </c>
      <c r="B61" s="115">
        <v>189</v>
      </c>
      <c r="C61" s="113" t="s">
        <v>146</v>
      </c>
      <c r="D61" s="127">
        <v>10</v>
      </c>
      <c r="E61" s="128">
        <v>0</v>
      </c>
      <c r="F61" s="147">
        <v>10</v>
      </c>
      <c r="G61" s="128">
        <v>5</v>
      </c>
      <c r="H61" s="129">
        <v>3</v>
      </c>
      <c r="I61" s="130">
        <v>5</v>
      </c>
      <c r="J61" s="128">
        <v>0</v>
      </c>
      <c r="K61" s="128">
        <v>5</v>
      </c>
      <c r="L61" s="128">
        <v>10</v>
      </c>
      <c r="M61" s="129">
        <v>2</v>
      </c>
      <c r="N61" s="130"/>
      <c r="O61" s="128"/>
      <c r="P61" s="128"/>
      <c r="Q61" s="128"/>
      <c r="R61" s="129"/>
      <c r="S61" s="130"/>
      <c r="T61" s="128"/>
      <c r="U61" s="128"/>
      <c r="V61" s="128"/>
      <c r="W61" s="129"/>
      <c r="X61" s="101"/>
      <c r="Y61" s="102"/>
      <c r="Z61" s="102"/>
      <c r="AA61" s="102"/>
      <c r="AB61" s="102"/>
      <c r="AC61" s="102"/>
      <c r="AD61" s="102"/>
      <c r="AE61" s="102"/>
      <c r="AF61" s="102"/>
      <c r="AG61" s="103"/>
      <c r="AH61" s="101"/>
      <c r="AI61" s="102"/>
      <c r="AJ61" s="102"/>
      <c r="AK61" s="102"/>
      <c r="AL61" s="102"/>
      <c r="AM61" s="102"/>
      <c r="AN61" s="102"/>
      <c r="AO61" s="104"/>
      <c r="AP61" s="104"/>
      <c r="AQ61" s="103"/>
      <c r="AR61" s="47">
        <f t="shared" si="3"/>
        <v>50</v>
      </c>
      <c r="AS61" s="30" t="str">
        <f t="shared" si="4"/>
        <v>GEÇER</v>
      </c>
      <c r="AU61" s="12"/>
      <c r="AV61" s="9"/>
    </row>
    <row r="62" spans="1:48" s="2" customFormat="1" ht="16.350000000000001" customHeight="1" x14ac:dyDescent="0.25">
      <c r="A62" s="18">
        <v>11</v>
      </c>
      <c r="B62" s="115">
        <v>191</v>
      </c>
      <c r="C62" s="113" t="s">
        <v>147</v>
      </c>
      <c r="D62" s="127">
        <v>10</v>
      </c>
      <c r="E62" s="128">
        <v>0</v>
      </c>
      <c r="F62" s="128">
        <v>10</v>
      </c>
      <c r="G62" s="128">
        <v>10</v>
      </c>
      <c r="H62" s="129">
        <v>5</v>
      </c>
      <c r="I62" s="130">
        <v>10</v>
      </c>
      <c r="J62" s="128">
        <v>10</v>
      </c>
      <c r="K62" s="128">
        <v>10</v>
      </c>
      <c r="L62" s="128">
        <v>5</v>
      </c>
      <c r="M62" s="129">
        <v>10</v>
      </c>
      <c r="N62" s="130"/>
      <c r="O62" s="128"/>
      <c r="P62" s="128"/>
      <c r="Q62" s="128"/>
      <c r="R62" s="129"/>
      <c r="S62" s="130"/>
      <c r="T62" s="128"/>
      <c r="U62" s="128"/>
      <c r="V62" s="128"/>
      <c r="W62" s="129"/>
      <c r="X62" s="101"/>
      <c r="Y62" s="102"/>
      <c r="Z62" s="102"/>
      <c r="AA62" s="102"/>
      <c r="AB62" s="102"/>
      <c r="AC62" s="102"/>
      <c r="AD62" s="102"/>
      <c r="AE62" s="102"/>
      <c r="AF62" s="102"/>
      <c r="AG62" s="103"/>
      <c r="AH62" s="101"/>
      <c r="AI62" s="102"/>
      <c r="AJ62" s="102"/>
      <c r="AK62" s="102"/>
      <c r="AL62" s="102"/>
      <c r="AM62" s="102"/>
      <c r="AN62" s="102"/>
      <c r="AO62" s="104"/>
      <c r="AP62" s="104"/>
      <c r="AQ62" s="103"/>
      <c r="AR62" s="47">
        <f t="shared" si="3"/>
        <v>80</v>
      </c>
      <c r="AS62" s="30" t="str">
        <f t="shared" si="4"/>
        <v>İYİ</v>
      </c>
      <c r="AU62" s="12"/>
      <c r="AV62" s="9"/>
    </row>
    <row r="63" spans="1:48" s="2" customFormat="1" ht="16.350000000000001" customHeight="1" x14ac:dyDescent="0.25">
      <c r="A63" s="18">
        <v>12</v>
      </c>
      <c r="B63" s="115">
        <v>192</v>
      </c>
      <c r="C63" s="113" t="s">
        <v>148</v>
      </c>
      <c r="D63" s="127">
        <v>10</v>
      </c>
      <c r="E63" s="128">
        <v>3</v>
      </c>
      <c r="F63" s="128">
        <v>5</v>
      </c>
      <c r="G63" s="128">
        <v>10</v>
      </c>
      <c r="H63" s="129">
        <v>0</v>
      </c>
      <c r="I63" s="130">
        <v>0</v>
      </c>
      <c r="J63" s="128">
        <v>5</v>
      </c>
      <c r="K63" s="128">
        <v>10</v>
      </c>
      <c r="L63" s="128">
        <v>0</v>
      </c>
      <c r="M63" s="129">
        <v>10</v>
      </c>
      <c r="N63" s="130"/>
      <c r="O63" s="128"/>
      <c r="P63" s="128"/>
      <c r="Q63" s="128"/>
      <c r="R63" s="129"/>
      <c r="S63" s="130"/>
      <c r="T63" s="128"/>
      <c r="U63" s="128"/>
      <c r="V63" s="128"/>
      <c r="W63" s="129"/>
      <c r="X63" s="101"/>
      <c r="Y63" s="102"/>
      <c r="Z63" s="102"/>
      <c r="AA63" s="102"/>
      <c r="AB63" s="102"/>
      <c r="AC63" s="102"/>
      <c r="AD63" s="102"/>
      <c r="AE63" s="102"/>
      <c r="AF63" s="102"/>
      <c r="AG63" s="103"/>
      <c r="AH63" s="101"/>
      <c r="AI63" s="102"/>
      <c r="AJ63" s="102"/>
      <c r="AK63" s="102"/>
      <c r="AL63" s="102"/>
      <c r="AM63" s="102"/>
      <c r="AN63" s="102"/>
      <c r="AO63" s="104"/>
      <c r="AP63" s="104"/>
      <c r="AQ63" s="103"/>
      <c r="AR63" s="47">
        <f t="shared" si="3"/>
        <v>53</v>
      </c>
      <c r="AS63" s="30" t="str">
        <f t="shared" si="4"/>
        <v>GEÇER</v>
      </c>
      <c r="AU63" s="12"/>
      <c r="AV63" s="9"/>
    </row>
    <row r="64" spans="1:48" s="2" customFormat="1" ht="16.350000000000001" customHeight="1" x14ac:dyDescent="0.25">
      <c r="A64" s="18">
        <v>13</v>
      </c>
      <c r="B64" s="115">
        <v>194</v>
      </c>
      <c r="C64" s="113" t="s">
        <v>149</v>
      </c>
      <c r="D64" s="127">
        <v>10</v>
      </c>
      <c r="E64" s="128">
        <v>10</v>
      </c>
      <c r="F64" s="128">
        <v>10</v>
      </c>
      <c r="G64" s="128">
        <v>10</v>
      </c>
      <c r="H64" s="129">
        <v>0</v>
      </c>
      <c r="I64" s="130">
        <v>10</v>
      </c>
      <c r="J64" s="128">
        <v>10</v>
      </c>
      <c r="K64" s="128">
        <v>5</v>
      </c>
      <c r="L64" s="128">
        <v>10</v>
      </c>
      <c r="M64" s="129">
        <v>10</v>
      </c>
      <c r="N64" s="130"/>
      <c r="O64" s="128"/>
      <c r="P64" s="128"/>
      <c r="Q64" s="128"/>
      <c r="R64" s="129"/>
      <c r="S64" s="130"/>
      <c r="T64" s="128"/>
      <c r="U64" s="128"/>
      <c r="V64" s="128"/>
      <c r="W64" s="129"/>
      <c r="X64" s="101"/>
      <c r="Y64" s="102"/>
      <c r="Z64" s="102"/>
      <c r="AA64" s="102"/>
      <c r="AB64" s="102"/>
      <c r="AC64" s="102"/>
      <c r="AD64" s="102"/>
      <c r="AE64" s="102"/>
      <c r="AF64" s="102"/>
      <c r="AG64" s="103"/>
      <c r="AH64" s="101"/>
      <c r="AI64" s="102"/>
      <c r="AJ64" s="102"/>
      <c r="AK64" s="102"/>
      <c r="AL64" s="102"/>
      <c r="AM64" s="102"/>
      <c r="AN64" s="102"/>
      <c r="AO64" s="104"/>
      <c r="AP64" s="104"/>
      <c r="AQ64" s="103"/>
      <c r="AR64" s="47">
        <f t="shared" si="3"/>
        <v>85</v>
      </c>
      <c r="AS64" s="30" t="str">
        <f t="shared" si="4"/>
        <v>PEKİYİ</v>
      </c>
      <c r="AU64" s="12"/>
      <c r="AV64" s="9"/>
    </row>
    <row r="65" spans="1:47" s="2" customFormat="1" ht="16.350000000000001" customHeight="1" x14ac:dyDescent="0.25">
      <c r="A65" s="18">
        <v>14</v>
      </c>
      <c r="B65" s="115">
        <v>195</v>
      </c>
      <c r="C65" s="113" t="s">
        <v>150</v>
      </c>
      <c r="D65" s="127">
        <v>10</v>
      </c>
      <c r="E65" s="128">
        <v>5</v>
      </c>
      <c r="F65" s="128">
        <v>10</v>
      </c>
      <c r="G65" s="128">
        <v>10</v>
      </c>
      <c r="H65" s="129">
        <v>5</v>
      </c>
      <c r="I65" s="130">
        <v>5</v>
      </c>
      <c r="J65" s="128">
        <v>5</v>
      </c>
      <c r="K65" s="128">
        <v>10</v>
      </c>
      <c r="L65" s="128">
        <v>3</v>
      </c>
      <c r="M65" s="129">
        <v>10</v>
      </c>
      <c r="N65" s="130"/>
      <c r="O65" s="128"/>
      <c r="P65" s="128"/>
      <c r="Q65" s="128"/>
      <c r="R65" s="129"/>
      <c r="S65" s="130"/>
      <c r="T65" s="128"/>
      <c r="U65" s="128"/>
      <c r="V65" s="128"/>
      <c r="W65" s="129"/>
      <c r="X65" s="101"/>
      <c r="Y65" s="102"/>
      <c r="Z65" s="102"/>
      <c r="AA65" s="102"/>
      <c r="AB65" s="102"/>
      <c r="AC65" s="102"/>
      <c r="AD65" s="102"/>
      <c r="AE65" s="102"/>
      <c r="AF65" s="102"/>
      <c r="AG65" s="103"/>
      <c r="AH65" s="101"/>
      <c r="AI65" s="102"/>
      <c r="AJ65" s="102"/>
      <c r="AK65" s="102"/>
      <c r="AL65" s="102"/>
      <c r="AM65" s="102"/>
      <c r="AN65" s="102"/>
      <c r="AO65" s="104"/>
      <c r="AP65" s="104"/>
      <c r="AQ65" s="103"/>
      <c r="AR65" s="47">
        <f t="shared" si="3"/>
        <v>73</v>
      </c>
      <c r="AS65" s="30" t="str">
        <f t="shared" si="4"/>
        <v>İYİ</v>
      </c>
      <c r="AU65" s="12"/>
    </row>
    <row r="66" spans="1:47" s="2" customFormat="1" ht="16.350000000000001" customHeight="1" x14ac:dyDescent="0.25">
      <c r="A66" s="18">
        <v>15</v>
      </c>
      <c r="B66" s="115">
        <v>196</v>
      </c>
      <c r="C66" s="113" t="s">
        <v>151</v>
      </c>
      <c r="D66" s="127">
        <v>10</v>
      </c>
      <c r="E66" s="128">
        <v>8</v>
      </c>
      <c r="F66" s="128">
        <v>10</v>
      </c>
      <c r="G66" s="128">
        <v>10</v>
      </c>
      <c r="H66" s="129">
        <v>7</v>
      </c>
      <c r="I66" s="130">
        <v>10</v>
      </c>
      <c r="J66" s="128">
        <v>10</v>
      </c>
      <c r="K66" s="128">
        <v>10</v>
      </c>
      <c r="L66" s="128">
        <v>10</v>
      </c>
      <c r="M66" s="129">
        <v>10</v>
      </c>
      <c r="N66" s="130"/>
      <c r="O66" s="128"/>
      <c r="P66" s="128"/>
      <c r="Q66" s="128"/>
      <c r="R66" s="129"/>
      <c r="S66" s="130"/>
      <c r="T66" s="128"/>
      <c r="U66" s="128"/>
      <c r="V66" s="128"/>
      <c r="W66" s="129"/>
      <c r="X66" s="101"/>
      <c r="Y66" s="102"/>
      <c r="Z66" s="102"/>
      <c r="AA66" s="102"/>
      <c r="AB66" s="102"/>
      <c r="AC66" s="102"/>
      <c r="AD66" s="102"/>
      <c r="AE66" s="102"/>
      <c r="AF66" s="102"/>
      <c r="AG66" s="103"/>
      <c r="AH66" s="101"/>
      <c r="AI66" s="102"/>
      <c r="AJ66" s="102"/>
      <c r="AK66" s="102"/>
      <c r="AL66" s="102"/>
      <c r="AM66" s="102"/>
      <c r="AN66" s="102"/>
      <c r="AO66" s="104"/>
      <c r="AP66" s="104"/>
      <c r="AQ66" s="103"/>
      <c r="AR66" s="47">
        <f t="shared" si="3"/>
        <v>95</v>
      </c>
      <c r="AS66" s="30" t="str">
        <f t="shared" si="4"/>
        <v>PEKİYİ</v>
      </c>
      <c r="AU66" s="12"/>
    </row>
    <row r="67" spans="1:47" s="2" customFormat="1" ht="16.350000000000001" customHeight="1" x14ac:dyDescent="0.25">
      <c r="A67" s="18">
        <v>16</v>
      </c>
      <c r="B67" s="115">
        <v>197</v>
      </c>
      <c r="C67" s="113" t="s">
        <v>152</v>
      </c>
      <c r="D67" s="127">
        <v>10</v>
      </c>
      <c r="E67" s="128">
        <v>10</v>
      </c>
      <c r="F67" s="128">
        <v>10</v>
      </c>
      <c r="G67" s="128">
        <v>10</v>
      </c>
      <c r="H67" s="129">
        <v>5</v>
      </c>
      <c r="I67" s="130">
        <v>10</v>
      </c>
      <c r="J67" s="128">
        <v>10</v>
      </c>
      <c r="K67" s="128">
        <v>10</v>
      </c>
      <c r="L67" s="128">
        <v>10</v>
      </c>
      <c r="M67" s="129">
        <v>10</v>
      </c>
      <c r="N67" s="130"/>
      <c r="O67" s="128"/>
      <c r="P67" s="128"/>
      <c r="Q67" s="128"/>
      <c r="R67" s="129"/>
      <c r="S67" s="130"/>
      <c r="T67" s="128"/>
      <c r="U67" s="128"/>
      <c r="V67" s="128"/>
      <c r="W67" s="129"/>
      <c r="X67" s="101"/>
      <c r="Y67" s="102"/>
      <c r="Z67" s="102"/>
      <c r="AA67" s="102"/>
      <c r="AB67" s="102"/>
      <c r="AC67" s="102"/>
      <c r="AD67" s="102"/>
      <c r="AE67" s="102"/>
      <c r="AF67" s="102"/>
      <c r="AG67" s="103"/>
      <c r="AH67" s="101"/>
      <c r="AI67" s="102"/>
      <c r="AJ67" s="102"/>
      <c r="AK67" s="102"/>
      <c r="AL67" s="102"/>
      <c r="AM67" s="102"/>
      <c r="AN67" s="102"/>
      <c r="AO67" s="104"/>
      <c r="AP67" s="104"/>
      <c r="AQ67" s="103"/>
      <c r="AR67" s="47">
        <f t="shared" si="3"/>
        <v>95</v>
      </c>
      <c r="AS67" s="30" t="str">
        <f t="shared" si="4"/>
        <v>PEKİYİ</v>
      </c>
      <c r="AU67" s="12"/>
    </row>
    <row r="68" spans="1:47" s="2" customFormat="1" ht="16.350000000000001" customHeight="1" x14ac:dyDescent="0.25">
      <c r="A68" s="18">
        <v>17</v>
      </c>
      <c r="B68" s="115">
        <v>198</v>
      </c>
      <c r="C68" s="113" t="s">
        <v>153</v>
      </c>
      <c r="D68" s="127">
        <v>10</v>
      </c>
      <c r="E68" s="128">
        <v>10</v>
      </c>
      <c r="F68" s="128">
        <v>10</v>
      </c>
      <c r="G68" s="128">
        <v>10</v>
      </c>
      <c r="H68" s="129">
        <v>5</v>
      </c>
      <c r="I68" s="130">
        <v>10</v>
      </c>
      <c r="J68" s="128">
        <v>10</v>
      </c>
      <c r="K68" s="128">
        <v>10</v>
      </c>
      <c r="L68" s="128">
        <v>10</v>
      </c>
      <c r="M68" s="129">
        <v>10</v>
      </c>
      <c r="N68" s="130"/>
      <c r="O68" s="128"/>
      <c r="P68" s="128"/>
      <c r="Q68" s="128"/>
      <c r="R68" s="129"/>
      <c r="S68" s="130"/>
      <c r="T68" s="128"/>
      <c r="U68" s="128"/>
      <c r="V68" s="128"/>
      <c r="W68" s="129"/>
      <c r="X68" s="101"/>
      <c r="Y68" s="102"/>
      <c r="Z68" s="102"/>
      <c r="AA68" s="102"/>
      <c r="AB68" s="102"/>
      <c r="AC68" s="102"/>
      <c r="AD68" s="102"/>
      <c r="AE68" s="102"/>
      <c r="AF68" s="102"/>
      <c r="AG68" s="103"/>
      <c r="AH68" s="101"/>
      <c r="AI68" s="102"/>
      <c r="AJ68" s="102"/>
      <c r="AK68" s="102"/>
      <c r="AL68" s="102"/>
      <c r="AM68" s="102"/>
      <c r="AN68" s="102"/>
      <c r="AO68" s="104"/>
      <c r="AP68" s="104"/>
      <c r="AQ68" s="103"/>
      <c r="AR68" s="47">
        <f t="shared" si="3"/>
        <v>95</v>
      </c>
      <c r="AS68" s="30" t="str">
        <f t="shared" si="4"/>
        <v>PEKİYİ</v>
      </c>
      <c r="AU68" s="12"/>
    </row>
    <row r="69" spans="1:47" s="2" customFormat="1" ht="16.350000000000001" customHeight="1" x14ac:dyDescent="0.25">
      <c r="A69" s="18">
        <v>18</v>
      </c>
      <c r="B69" s="115">
        <v>199</v>
      </c>
      <c r="C69" s="113" t="s">
        <v>154</v>
      </c>
      <c r="D69" s="127">
        <v>10</v>
      </c>
      <c r="E69" s="128">
        <v>0</v>
      </c>
      <c r="F69" s="128">
        <v>10</v>
      </c>
      <c r="G69" s="128">
        <v>10</v>
      </c>
      <c r="H69" s="129">
        <v>3</v>
      </c>
      <c r="I69" s="130">
        <v>8</v>
      </c>
      <c r="J69" s="128">
        <v>10</v>
      </c>
      <c r="K69" s="128">
        <v>10</v>
      </c>
      <c r="L69" s="128">
        <v>0</v>
      </c>
      <c r="M69" s="129">
        <v>10</v>
      </c>
      <c r="N69" s="130"/>
      <c r="O69" s="128"/>
      <c r="P69" s="128"/>
      <c r="Q69" s="128"/>
      <c r="R69" s="129"/>
      <c r="S69" s="130"/>
      <c r="T69" s="128"/>
      <c r="U69" s="128"/>
      <c r="V69" s="128"/>
      <c r="W69" s="129"/>
      <c r="X69" s="101"/>
      <c r="Y69" s="102"/>
      <c r="Z69" s="102"/>
      <c r="AA69" s="102"/>
      <c r="AB69" s="102"/>
      <c r="AC69" s="102"/>
      <c r="AD69" s="102"/>
      <c r="AE69" s="102"/>
      <c r="AF69" s="102"/>
      <c r="AG69" s="103"/>
      <c r="AH69" s="101"/>
      <c r="AI69" s="102"/>
      <c r="AJ69" s="102"/>
      <c r="AK69" s="102"/>
      <c r="AL69" s="102"/>
      <c r="AM69" s="102"/>
      <c r="AN69" s="102"/>
      <c r="AO69" s="104"/>
      <c r="AP69" s="104"/>
      <c r="AQ69" s="103"/>
      <c r="AR69" s="47">
        <f t="shared" si="3"/>
        <v>71</v>
      </c>
      <c r="AS69" s="30" t="str">
        <f t="shared" si="4"/>
        <v>İYİ</v>
      </c>
      <c r="AU69" s="12"/>
    </row>
    <row r="70" spans="1:47" s="2" customFormat="1" ht="16.350000000000001" customHeight="1" x14ac:dyDescent="0.25">
      <c r="A70" s="18">
        <v>19</v>
      </c>
      <c r="B70" s="115">
        <v>200</v>
      </c>
      <c r="C70" s="113" t="s">
        <v>155</v>
      </c>
      <c r="D70" s="127">
        <v>10</v>
      </c>
      <c r="E70" s="128">
        <v>0</v>
      </c>
      <c r="F70" s="128">
        <v>10</v>
      </c>
      <c r="G70" s="128">
        <v>10</v>
      </c>
      <c r="H70" s="129">
        <v>0</v>
      </c>
      <c r="I70" s="130">
        <v>10</v>
      </c>
      <c r="J70" s="128">
        <v>0</v>
      </c>
      <c r="K70" s="128">
        <v>5</v>
      </c>
      <c r="L70" s="128">
        <v>10</v>
      </c>
      <c r="M70" s="129">
        <v>10</v>
      </c>
      <c r="N70" s="130"/>
      <c r="O70" s="128"/>
      <c r="P70" s="128"/>
      <c r="Q70" s="128"/>
      <c r="R70" s="129"/>
      <c r="S70" s="130"/>
      <c r="T70" s="128"/>
      <c r="U70" s="128"/>
      <c r="V70" s="128"/>
      <c r="W70" s="129"/>
      <c r="X70" s="101"/>
      <c r="Y70" s="102"/>
      <c r="Z70" s="102"/>
      <c r="AA70" s="102"/>
      <c r="AB70" s="102"/>
      <c r="AC70" s="102"/>
      <c r="AD70" s="102"/>
      <c r="AE70" s="102"/>
      <c r="AF70" s="102"/>
      <c r="AG70" s="103"/>
      <c r="AH70" s="101"/>
      <c r="AI70" s="102"/>
      <c r="AJ70" s="102"/>
      <c r="AK70" s="102"/>
      <c r="AL70" s="102"/>
      <c r="AM70" s="102"/>
      <c r="AN70" s="102"/>
      <c r="AO70" s="104"/>
      <c r="AP70" s="104"/>
      <c r="AQ70" s="103"/>
      <c r="AR70" s="47">
        <f t="shared" si="3"/>
        <v>65</v>
      </c>
      <c r="AS70" s="30" t="str">
        <f t="shared" si="4"/>
        <v>ORTA</v>
      </c>
      <c r="AU70" s="12"/>
    </row>
    <row r="71" spans="1:47" s="2" customFormat="1" ht="16.350000000000001" customHeight="1" x14ac:dyDescent="0.25">
      <c r="A71" s="18">
        <v>20</v>
      </c>
      <c r="B71" s="115">
        <v>201</v>
      </c>
      <c r="C71" s="113" t="s">
        <v>156</v>
      </c>
      <c r="D71" s="127">
        <v>10</v>
      </c>
      <c r="E71" s="128">
        <v>10</v>
      </c>
      <c r="F71" s="128">
        <v>10</v>
      </c>
      <c r="G71" s="128">
        <v>10</v>
      </c>
      <c r="H71" s="129">
        <v>10</v>
      </c>
      <c r="I71" s="130">
        <v>10</v>
      </c>
      <c r="J71" s="128">
        <v>10</v>
      </c>
      <c r="K71" s="128">
        <v>10</v>
      </c>
      <c r="L71" s="128">
        <v>10</v>
      </c>
      <c r="M71" s="129">
        <v>10</v>
      </c>
      <c r="N71" s="130"/>
      <c r="O71" s="128"/>
      <c r="P71" s="128"/>
      <c r="Q71" s="128"/>
      <c r="R71" s="129"/>
      <c r="S71" s="130"/>
      <c r="T71" s="128"/>
      <c r="U71" s="128"/>
      <c r="V71" s="128"/>
      <c r="W71" s="129"/>
      <c r="X71" s="101"/>
      <c r="Y71" s="102"/>
      <c r="Z71" s="102"/>
      <c r="AA71" s="102"/>
      <c r="AB71" s="102"/>
      <c r="AC71" s="102"/>
      <c r="AD71" s="102"/>
      <c r="AE71" s="102"/>
      <c r="AF71" s="102"/>
      <c r="AG71" s="103"/>
      <c r="AH71" s="101"/>
      <c r="AI71" s="102"/>
      <c r="AJ71" s="102"/>
      <c r="AK71" s="102"/>
      <c r="AL71" s="102"/>
      <c r="AM71" s="102"/>
      <c r="AN71" s="102"/>
      <c r="AO71" s="104"/>
      <c r="AP71" s="104"/>
      <c r="AQ71" s="103"/>
      <c r="AR71" s="47">
        <f t="shared" si="3"/>
        <v>100</v>
      </c>
      <c r="AS71" s="30" t="str">
        <f t="shared" si="4"/>
        <v>PEKİYİ</v>
      </c>
      <c r="AU71" s="12"/>
    </row>
    <row r="72" spans="1:47" s="2" customFormat="1" ht="16.350000000000001" customHeight="1" x14ac:dyDescent="0.25">
      <c r="A72" s="18">
        <v>21</v>
      </c>
      <c r="B72" s="115">
        <v>203</v>
      </c>
      <c r="C72" s="113" t="s">
        <v>157</v>
      </c>
      <c r="D72" s="127">
        <v>10</v>
      </c>
      <c r="E72" s="128">
        <v>0</v>
      </c>
      <c r="F72" s="130">
        <v>10</v>
      </c>
      <c r="G72" s="128">
        <v>10</v>
      </c>
      <c r="H72" s="129">
        <v>0</v>
      </c>
      <c r="I72" s="130">
        <v>0</v>
      </c>
      <c r="J72" s="130">
        <v>10</v>
      </c>
      <c r="K72" s="128">
        <v>10</v>
      </c>
      <c r="L72" s="130">
        <v>10</v>
      </c>
      <c r="M72" s="129">
        <v>5</v>
      </c>
      <c r="N72" s="130"/>
      <c r="O72" s="128"/>
      <c r="P72" s="130"/>
      <c r="Q72" s="128"/>
      <c r="R72" s="129"/>
      <c r="S72" s="130"/>
      <c r="T72" s="130"/>
      <c r="U72" s="128"/>
      <c r="V72" s="130"/>
      <c r="W72" s="128"/>
      <c r="X72" s="101"/>
      <c r="Y72" s="102"/>
      <c r="Z72" s="102"/>
      <c r="AA72" s="102"/>
      <c r="AB72" s="102"/>
      <c r="AC72" s="102"/>
      <c r="AD72" s="102"/>
      <c r="AE72" s="102"/>
      <c r="AF72" s="102"/>
      <c r="AG72" s="103"/>
      <c r="AH72" s="101"/>
      <c r="AI72" s="102"/>
      <c r="AJ72" s="102"/>
      <c r="AK72" s="102"/>
      <c r="AL72" s="102"/>
      <c r="AM72" s="102"/>
      <c r="AN72" s="102"/>
      <c r="AO72" s="104"/>
      <c r="AP72" s="104"/>
      <c r="AQ72" s="103"/>
      <c r="AR72" s="47">
        <f t="shared" si="3"/>
        <v>65</v>
      </c>
      <c r="AS72" s="30" t="str">
        <f t="shared" si="4"/>
        <v>ORTA</v>
      </c>
      <c r="AU72" s="12"/>
    </row>
    <row r="73" spans="1:47" s="2" customFormat="1" ht="16.350000000000001" customHeight="1" x14ac:dyDescent="0.25">
      <c r="A73" s="18">
        <v>22</v>
      </c>
      <c r="B73" s="115">
        <v>204</v>
      </c>
      <c r="C73" s="113" t="s">
        <v>158</v>
      </c>
      <c r="D73" s="127">
        <v>10</v>
      </c>
      <c r="E73" s="128">
        <v>10</v>
      </c>
      <c r="F73" s="130">
        <v>10</v>
      </c>
      <c r="G73" s="128">
        <v>8</v>
      </c>
      <c r="H73" s="129">
        <v>4</v>
      </c>
      <c r="I73" s="130">
        <v>10</v>
      </c>
      <c r="J73" s="130">
        <v>8</v>
      </c>
      <c r="K73" s="128">
        <v>10</v>
      </c>
      <c r="L73" s="130">
        <v>10</v>
      </c>
      <c r="M73" s="129">
        <v>5</v>
      </c>
      <c r="N73" s="130"/>
      <c r="O73" s="128"/>
      <c r="P73" s="128"/>
      <c r="Q73" s="128"/>
      <c r="R73" s="129"/>
      <c r="S73" s="130"/>
      <c r="T73" s="130"/>
      <c r="U73" s="128"/>
      <c r="V73" s="130"/>
      <c r="W73" s="129"/>
      <c r="X73" s="101"/>
      <c r="Y73" s="102"/>
      <c r="Z73" s="102"/>
      <c r="AA73" s="102"/>
      <c r="AB73" s="102"/>
      <c r="AC73" s="102"/>
      <c r="AD73" s="102"/>
      <c r="AE73" s="102"/>
      <c r="AF73" s="102"/>
      <c r="AG73" s="103"/>
      <c r="AH73" s="101"/>
      <c r="AI73" s="102"/>
      <c r="AJ73" s="102"/>
      <c r="AK73" s="102"/>
      <c r="AL73" s="102"/>
      <c r="AM73" s="102"/>
      <c r="AN73" s="102"/>
      <c r="AO73" s="104"/>
      <c r="AP73" s="104"/>
      <c r="AQ73" s="103"/>
      <c r="AR73" s="47">
        <f t="shared" si="3"/>
        <v>85</v>
      </c>
      <c r="AS73" s="30" t="str">
        <f t="shared" si="4"/>
        <v>PEKİYİ</v>
      </c>
      <c r="AU73" s="12"/>
    </row>
    <row r="74" spans="1:47" s="2" customFormat="1" ht="16.350000000000001" customHeight="1" x14ac:dyDescent="0.25">
      <c r="A74" s="18">
        <v>23</v>
      </c>
      <c r="B74" s="115">
        <v>216</v>
      </c>
      <c r="C74" s="113" t="s">
        <v>159</v>
      </c>
      <c r="D74" s="127">
        <v>10</v>
      </c>
      <c r="E74" s="128">
        <v>8</v>
      </c>
      <c r="F74" s="130">
        <v>10</v>
      </c>
      <c r="G74" s="128">
        <v>10</v>
      </c>
      <c r="H74" s="129">
        <v>5</v>
      </c>
      <c r="I74" s="130">
        <v>0</v>
      </c>
      <c r="J74" s="130">
        <v>10</v>
      </c>
      <c r="K74" s="128">
        <v>0</v>
      </c>
      <c r="L74" s="130">
        <v>10</v>
      </c>
      <c r="M74" s="129">
        <v>10</v>
      </c>
      <c r="N74" s="130"/>
      <c r="O74" s="128"/>
      <c r="P74" s="128"/>
      <c r="Q74" s="128"/>
      <c r="R74" s="129"/>
      <c r="S74" s="130"/>
      <c r="T74" s="130"/>
      <c r="U74" s="128"/>
      <c r="V74" s="130"/>
      <c r="W74" s="129"/>
      <c r="X74" s="101"/>
      <c r="Y74" s="102"/>
      <c r="Z74" s="102"/>
      <c r="AA74" s="102"/>
      <c r="AB74" s="102"/>
      <c r="AC74" s="102"/>
      <c r="AD74" s="102"/>
      <c r="AE74" s="102"/>
      <c r="AF74" s="102"/>
      <c r="AG74" s="103"/>
      <c r="AH74" s="101"/>
      <c r="AI74" s="102"/>
      <c r="AJ74" s="102"/>
      <c r="AK74" s="102"/>
      <c r="AL74" s="102"/>
      <c r="AM74" s="102"/>
      <c r="AN74" s="102"/>
      <c r="AO74" s="104"/>
      <c r="AP74" s="104"/>
      <c r="AQ74" s="103"/>
      <c r="AR74" s="47">
        <f t="shared" si="3"/>
        <v>73</v>
      </c>
      <c r="AS74" s="30" t="str">
        <f t="shared" si="4"/>
        <v>İYİ</v>
      </c>
      <c r="AU74" s="12"/>
    </row>
    <row r="75" spans="1:47" s="2" customFormat="1" ht="16.350000000000001" customHeight="1" x14ac:dyDescent="0.25">
      <c r="A75" s="18">
        <v>24</v>
      </c>
      <c r="B75" s="115">
        <v>218</v>
      </c>
      <c r="C75" s="113" t="s">
        <v>160</v>
      </c>
      <c r="D75" s="127">
        <v>10</v>
      </c>
      <c r="E75" s="128">
        <v>5</v>
      </c>
      <c r="F75" s="130">
        <v>10</v>
      </c>
      <c r="G75" s="128">
        <v>10</v>
      </c>
      <c r="H75" s="129">
        <v>3</v>
      </c>
      <c r="I75" s="130">
        <v>7</v>
      </c>
      <c r="J75" s="130">
        <v>5</v>
      </c>
      <c r="K75" s="128">
        <v>10</v>
      </c>
      <c r="L75" s="130">
        <v>10</v>
      </c>
      <c r="M75" s="129">
        <v>0</v>
      </c>
      <c r="N75" s="130"/>
      <c r="O75" s="128"/>
      <c r="P75" s="128"/>
      <c r="Q75" s="128"/>
      <c r="R75" s="129"/>
      <c r="S75" s="130"/>
      <c r="T75" s="130"/>
      <c r="U75" s="128"/>
      <c r="V75" s="130"/>
      <c r="W75" s="129"/>
      <c r="X75" s="101"/>
      <c r="Y75" s="102"/>
      <c r="Z75" s="102"/>
      <c r="AA75" s="102"/>
      <c r="AB75" s="102"/>
      <c r="AC75" s="102"/>
      <c r="AD75" s="102"/>
      <c r="AE75" s="102"/>
      <c r="AF75" s="102"/>
      <c r="AG75" s="103"/>
      <c r="AH75" s="101"/>
      <c r="AI75" s="102"/>
      <c r="AJ75" s="102"/>
      <c r="AK75" s="102"/>
      <c r="AL75" s="102"/>
      <c r="AM75" s="102"/>
      <c r="AN75" s="102"/>
      <c r="AO75" s="104"/>
      <c r="AP75" s="104"/>
      <c r="AQ75" s="103"/>
      <c r="AR75" s="47">
        <f t="shared" si="3"/>
        <v>70</v>
      </c>
      <c r="AS75" s="30" t="str">
        <f t="shared" si="4"/>
        <v>İYİ</v>
      </c>
      <c r="AU75" s="12"/>
    </row>
    <row r="76" spans="1:47" s="2" customFormat="1" ht="16.350000000000001" customHeight="1" x14ac:dyDescent="0.25">
      <c r="A76" s="18">
        <v>25</v>
      </c>
      <c r="B76" s="115">
        <v>233</v>
      </c>
      <c r="C76" s="113" t="s">
        <v>161</v>
      </c>
      <c r="D76" s="127">
        <v>6</v>
      </c>
      <c r="E76" s="128">
        <v>10</v>
      </c>
      <c r="F76" s="130">
        <v>10</v>
      </c>
      <c r="G76" s="128">
        <v>10</v>
      </c>
      <c r="H76" s="129">
        <v>0</v>
      </c>
      <c r="I76" s="130">
        <v>0</v>
      </c>
      <c r="J76" s="130">
        <v>5</v>
      </c>
      <c r="K76" s="128">
        <v>0</v>
      </c>
      <c r="L76" s="130">
        <v>10</v>
      </c>
      <c r="M76" s="129">
        <v>5</v>
      </c>
      <c r="N76" s="130"/>
      <c r="O76" s="128"/>
      <c r="P76" s="128"/>
      <c r="Q76" s="128"/>
      <c r="R76" s="129"/>
      <c r="S76" s="130"/>
      <c r="T76" s="130"/>
      <c r="U76" s="128"/>
      <c r="V76" s="130"/>
      <c r="W76" s="129"/>
      <c r="X76" s="101"/>
      <c r="Y76" s="102"/>
      <c r="Z76" s="102"/>
      <c r="AA76" s="102"/>
      <c r="AB76" s="102"/>
      <c r="AC76" s="102"/>
      <c r="AD76" s="102"/>
      <c r="AE76" s="102"/>
      <c r="AF76" s="102"/>
      <c r="AG76" s="103"/>
      <c r="AH76" s="101"/>
      <c r="AI76" s="102"/>
      <c r="AJ76" s="102"/>
      <c r="AK76" s="102"/>
      <c r="AL76" s="102"/>
      <c r="AM76" s="102"/>
      <c r="AN76" s="102"/>
      <c r="AO76" s="104"/>
      <c r="AP76" s="104"/>
      <c r="AQ76" s="103"/>
      <c r="AR76" s="47">
        <f t="shared" si="3"/>
        <v>56</v>
      </c>
      <c r="AS76" s="30" t="str">
        <f t="shared" si="4"/>
        <v>GEÇER</v>
      </c>
      <c r="AU76" s="12"/>
    </row>
    <row r="77" spans="1:47" s="2" customFormat="1" ht="16.350000000000001" customHeight="1" x14ac:dyDescent="0.25">
      <c r="A77" s="18">
        <v>26</v>
      </c>
      <c r="B77" s="115" t="s">
        <v>163</v>
      </c>
      <c r="C77" s="113" t="s">
        <v>163</v>
      </c>
      <c r="D77" s="127"/>
      <c r="E77" s="128"/>
      <c r="F77" s="128"/>
      <c r="G77" s="130"/>
      <c r="H77" s="129"/>
      <c r="I77" s="130"/>
      <c r="J77" s="130"/>
      <c r="K77" s="128"/>
      <c r="L77" s="128"/>
      <c r="M77" s="129"/>
      <c r="N77" s="130"/>
      <c r="O77" s="128"/>
      <c r="P77" s="130"/>
      <c r="Q77" s="128"/>
      <c r="R77" s="129"/>
      <c r="S77" s="130"/>
      <c r="T77" s="130"/>
      <c r="U77" s="128"/>
      <c r="V77" s="130"/>
      <c r="W77" s="128"/>
      <c r="X77" s="101"/>
      <c r="Y77" s="102"/>
      <c r="Z77" s="102"/>
      <c r="AA77" s="102"/>
      <c r="AB77" s="102"/>
      <c r="AC77" s="102"/>
      <c r="AD77" s="102"/>
      <c r="AE77" s="102"/>
      <c r="AF77" s="102"/>
      <c r="AG77" s="103"/>
      <c r="AH77" s="101"/>
      <c r="AI77" s="102"/>
      <c r="AJ77" s="102"/>
      <c r="AK77" s="102"/>
      <c r="AL77" s="102"/>
      <c r="AM77" s="102"/>
      <c r="AN77" s="102"/>
      <c r="AO77" s="104"/>
      <c r="AP77" s="104"/>
      <c r="AQ77" s="103"/>
      <c r="AR77" s="47" t="str">
        <f t="shared" si="3"/>
        <v xml:space="preserve"> </v>
      </c>
      <c r="AS77" s="30" t="str">
        <f t="shared" si="4"/>
        <v xml:space="preserve"> </v>
      </c>
      <c r="AU77" s="12"/>
    </row>
    <row r="78" spans="1:47" s="2" customFormat="1" ht="16.350000000000001" customHeight="1" x14ac:dyDescent="0.25">
      <c r="A78" s="18">
        <v>27</v>
      </c>
      <c r="B78" s="115" t="str">
        <f>IF(Liste!C31=0," ",Liste!C31)</f>
        <v xml:space="preserve"> </v>
      </c>
      <c r="C78" s="113"/>
      <c r="D78" s="127"/>
      <c r="E78" s="128"/>
      <c r="F78" s="130"/>
      <c r="G78" s="128"/>
      <c r="H78" s="129"/>
      <c r="I78" s="130"/>
      <c r="J78" s="130"/>
      <c r="K78" s="128"/>
      <c r="L78" s="130"/>
      <c r="M78" s="129"/>
      <c r="N78" s="130"/>
      <c r="O78" s="128"/>
      <c r="P78" s="130"/>
      <c r="Q78" s="128"/>
      <c r="R78" s="129"/>
      <c r="S78" s="130"/>
      <c r="T78" s="130"/>
      <c r="U78" s="128"/>
      <c r="V78" s="130"/>
      <c r="W78" s="129"/>
      <c r="X78" s="101"/>
      <c r="Y78" s="102"/>
      <c r="Z78" s="102"/>
      <c r="AA78" s="102"/>
      <c r="AB78" s="102"/>
      <c r="AC78" s="102"/>
      <c r="AD78" s="102"/>
      <c r="AE78" s="102"/>
      <c r="AF78" s="102"/>
      <c r="AG78" s="103"/>
      <c r="AH78" s="101"/>
      <c r="AI78" s="102"/>
      <c r="AJ78" s="102"/>
      <c r="AK78" s="102"/>
      <c r="AL78" s="102"/>
      <c r="AM78" s="102"/>
      <c r="AN78" s="102"/>
      <c r="AO78" s="104"/>
      <c r="AP78" s="104"/>
      <c r="AQ78" s="103"/>
      <c r="AR78" s="47" t="str">
        <f t="shared" si="3"/>
        <v xml:space="preserve"> </v>
      </c>
      <c r="AS78" s="30" t="str">
        <f t="shared" si="4"/>
        <v xml:space="preserve"> </v>
      </c>
      <c r="AU78" s="12"/>
    </row>
    <row r="79" spans="1:47" s="2" customFormat="1" ht="16.350000000000001" customHeight="1" x14ac:dyDescent="0.25">
      <c r="A79" s="18">
        <v>28</v>
      </c>
      <c r="B79" s="115" t="str">
        <f>IF(Liste!C32=0," ",Liste!C32)</f>
        <v xml:space="preserve"> </v>
      </c>
      <c r="C79" s="113" t="str">
        <f>IF(Liste!D32=0," ",Liste!D32)</f>
        <v xml:space="preserve"> </v>
      </c>
      <c r="D79" s="127"/>
      <c r="E79" s="128"/>
      <c r="F79" s="130"/>
      <c r="G79" s="128"/>
      <c r="H79" s="129"/>
      <c r="I79" s="130"/>
      <c r="J79" s="130"/>
      <c r="K79" s="128"/>
      <c r="L79" s="130"/>
      <c r="M79" s="129"/>
      <c r="N79" s="130"/>
      <c r="O79" s="128"/>
      <c r="P79" s="130"/>
      <c r="Q79" s="128"/>
      <c r="R79" s="129"/>
      <c r="S79" s="130"/>
      <c r="T79" s="130"/>
      <c r="U79" s="128"/>
      <c r="V79" s="130"/>
      <c r="W79" s="129"/>
      <c r="X79" s="101"/>
      <c r="Y79" s="102"/>
      <c r="Z79" s="102"/>
      <c r="AA79" s="102"/>
      <c r="AB79" s="102"/>
      <c r="AC79" s="102"/>
      <c r="AD79" s="102"/>
      <c r="AE79" s="102"/>
      <c r="AF79" s="102"/>
      <c r="AG79" s="103"/>
      <c r="AH79" s="101"/>
      <c r="AI79" s="102"/>
      <c r="AJ79" s="102"/>
      <c r="AK79" s="102"/>
      <c r="AL79" s="102"/>
      <c r="AM79" s="102"/>
      <c r="AN79" s="102"/>
      <c r="AO79" s="104"/>
      <c r="AP79" s="104"/>
      <c r="AQ79" s="103"/>
      <c r="AR79" s="47" t="str">
        <f t="shared" si="3"/>
        <v xml:space="preserve"> </v>
      </c>
      <c r="AS79" s="30" t="str">
        <f t="shared" si="4"/>
        <v xml:space="preserve"> </v>
      </c>
      <c r="AU79" s="12"/>
    </row>
    <row r="80" spans="1:47" s="2" customFormat="1" ht="16.350000000000001" customHeight="1" x14ac:dyDescent="0.25">
      <c r="A80" s="18">
        <v>29</v>
      </c>
      <c r="B80" s="115" t="str">
        <f>IF(Liste!C33=0," ",Liste!C33)</f>
        <v xml:space="preserve"> </v>
      </c>
      <c r="C80" s="113" t="str">
        <f>IF(Liste!D33=0," ",Liste!D33)</f>
        <v xml:space="preserve"> </v>
      </c>
      <c r="D80" s="127"/>
      <c r="E80" s="128"/>
      <c r="F80" s="128"/>
      <c r="G80" s="128"/>
      <c r="H80" s="129"/>
      <c r="I80" s="130"/>
      <c r="J80" s="128"/>
      <c r="K80" s="128"/>
      <c r="L80" s="128"/>
      <c r="M80" s="129"/>
      <c r="N80" s="130"/>
      <c r="O80" s="128"/>
      <c r="P80" s="128"/>
      <c r="Q80" s="128"/>
      <c r="R80" s="129"/>
      <c r="S80" s="130"/>
      <c r="T80" s="128"/>
      <c r="U80" s="128"/>
      <c r="V80" s="128"/>
      <c r="W80" s="129"/>
      <c r="X80" s="101"/>
      <c r="Y80" s="102"/>
      <c r="Z80" s="102"/>
      <c r="AA80" s="102"/>
      <c r="AB80" s="102"/>
      <c r="AC80" s="102"/>
      <c r="AD80" s="102"/>
      <c r="AE80" s="102"/>
      <c r="AF80" s="102"/>
      <c r="AG80" s="103"/>
      <c r="AH80" s="101"/>
      <c r="AI80" s="102"/>
      <c r="AJ80" s="102"/>
      <c r="AK80" s="102"/>
      <c r="AL80" s="102"/>
      <c r="AM80" s="102"/>
      <c r="AN80" s="102"/>
      <c r="AO80" s="104"/>
      <c r="AP80" s="104"/>
      <c r="AQ80" s="103"/>
      <c r="AR80" s="47" t="str">
        <f t="shared" si="3"/>
        <v xml:space="preserve"> </v>
      </c>
      <c r="AS80" s="30" t="str">
        <f t="shared" si="4"/>
        <v xml:space="preserve"> </v>
      </c>
      <c r="AU80" s="12"/>
    </row>
    <row r="81" spans="1:47" s="2" customFormat="1" ht="16.350000000000001" customHeight="1" x14ac:dyDescent="0.25">
      <c r="A81" s="18">
        <v>30</v>
      </c>
      <c r="B81" s="115" t="str">
        <f>IF(Liste!C34=0," ",Liste!C34)</f>
        <v xml:space="preserve"> </v>
      </c>
      <c r="C81" s="113" t="str">
        <f>IF(Liste!D34=0," ",Liste!D34)</f>
        <v xml:space="preserve"> </v>
      </c>
      <c r="D81" s="127"/>
      <c r="E81" s="128"/>
      <c r="F81" s="128"/>
      <c r="G81" s="128"/>
      <c r="H81" s="129"/>
      <c r="I81" s="130"/>
      <c r="J81" s="128"/>
      <c r="K81" s="128"/>
      <c r="L81" s="128"/>
      <c r="M81" s="129"/>
      <c r="N81" s="130"/>
      <c r="O81" s="128"/>
      <c r="P81" s="128"/>
      <c r="Q81" s="128"/>
      <c r="R81" s="129"/>
      <c r="S81" s="130"/>
      <c r="T81" s="128"/>
      <c r="U81" s="128"/>
      <c r="V81" s="128"/>
      <c r="W81" s="129"/>
      <c r="X81" s="101"/>
      <c r="Y81" s="102"/>
      <c r="Z81" s="102"/>
      <c r="AA81" s="102"/>
      <c r="AB81" s="102"/>
      <c r="AC81" s="102"/>
      <c r="AD81" s="102"/>
      <c r="AE81" s="102"/>
      <c r="AF81" s="102"/>
      <c r="AG81" s="103"/>
      <c r="AH81" s="101"/>
      <c r="AI81" s="102"/>
      <c r="AJ81" s="102"/>
      <c r="AK81" s="102"/>
      <c r="AL81" s="102"/>
      <c r="AM81" s="102"/>
      <c r="AN81" s="102"/>
      <c r="AO81" s="104"/>
      <c r="AP81" s="104"/>
      <c r="AQ81" s="103"/>
      <c r="AR81" s="47" t="str">
        <f t="shared" si="3"/>
        <v xml:space="preserve"> </v>
      </c>
      <c r="AS81" s="30" t="str">
        <f t="shared" si="4"/>
        <v xml:space="preserve"> </v>
      </c>
      <c r="AU81" s="12"/>
    </row>
    <row r="82" spans="1:47" s="2" customFormat="1" ht="16.350000000000001" customHeight="1" x14ac:dyDescent="0.25">
      <c r="A82" s="18">
        <v>31</v>
      </c>
      <c r="B82" s="115" t="str">
        <f>IF(Liste!C35=0," ",Liste!C35)</f>
        <v xml:space="preserve"> </v>
      </c>
      <c r="C82" s="113" t="str">
        <f>IF(Liste!D35=0," ",Liste!D35)</f>
        <v xml:space="preserve"> </v>
      </c>
      <c r="D82" s="127"/>
      <c r="E82" s="128"/>
      <c r="F82" s="128"/>
      <c r="G82" s="128"/>
      <c r="H82" s="129"/>
      <c r="I82" s="130"/>
      <c r="J82" s="128"/>
      <c r="K82" s="128"/>
      <c r="L82" s="128"/>
      <c r="M82" s="129"/>
      <c r="N82" s="130"/>
      <c r="O82" s="128"/>
      <c r="P82" s="128"/>
      <c r="Q82" s="128"/>
      <c r="R82" s="129"/>
      <c r="S82" s="130"/>
      <c r="T82" s="128"/>
      <c r="U82" s="128"/>
      <c r="V82" s="128"/>
      <c r="W82" s="129"/>
      <c r="X82" s="101"/>
      <c r="Y82" s="102"/>
      <c r="Z82" s="102"/>
      <c r="AA82" s="102"/>
      <c r="AB82" s="102"/>
      <c r="AC82" s="102"/>
      <c r="AD82" s="102"/>
      <c r="AE82" s="102"/>
      <c r="AF82" s="102"/>
      <c r="AG82" s="103"/>
      <c r="AH82" s="101"/>
      <c r="AI82" s="102"/>
      <c r="AJ82" s="102"/>
      <c r="AK82" s="102"/>
      <c r="AL82" s="102"/>
      <c r="AM82" s="102"/>
      <c r="AN82" s="102"/>
      <c r="AO82" s="104"/>
      <c r="AP82" s="104"/>
      <c r="AQ82" s="103"/>
      <c r="AR82" s="47" t="str">
        <f t="shared" si="3"/>
        <v xml:space="preserve"> </v>
      </c>
      <c r="AS82" s="30" t="str">
        <f t="shared" si="4"/>
        <v xml:space="preserve"> </v>
      </c>
      <c r="AU82" s="12"/>
    </row>
    <row r="83" spans="1:47" s="2" customFormat="1" ht="16.350000000000001" customHeight="1" x14ac:dyDescent="0.25">
      <c r="A83" s="18">
        <v>32</v>
      </c>
      <c r="B83" s="115" t="str">
        <f>IF(Liste!C36=0," ",Liste!C36)</f>
        <v xml:space="preserve"> </v>
      </c>
      <c r="C83" s="113" t="str">
        <f>IF(Liste!D36=0," ",Liste!D36)</f>
        <v xml:space="preserve"> </v>
      </c>
      <c r="D83" s="127"/>
      <c r="E83" s="128"/>
      <c r="F83" s="128"/>
      <c r="G83" s="128"/>
      <c r="H83" s="129"/>
      <c r="I83" s="130"/>
      <c r="J83" s="128"/>
      <c r="K83" s="128"/>
      <c r="L83" s="128"/>
      <c r="M83" s="129"/>
      <c r="N83" s="130"/>
      <c r="O83" s="128"/>
      <c r="P83" s="128"/>
      <c r="Q83" s="128"/>
      <c r="R83" s="129"/>
      <c r="S83" s="130"/>
      <c r="T83" s="128"/>
      <c r="U83" s="128"/>
      <c r="V83" s="128"/>
      <c r="W83" s="129"/>
      <c r="X83" s="101"/>
      <c r="Y83" s="102"/>
      <c r="Z83" s="102"/>
      <c r="AA83" s="102"/>
      <c r="AB83" s="102"/>
      <c r="AC83" s="102"/>
      <c r="AD83" s="102"/>
      <c r="AE83" s="102"/>
      <c r="AF83" s="102"/>
      <c r="AG83" s="103"/>
      <c r="AH83" s="101"/>
      <c r="AI83" s="102"/>
      <c r="AJ83" s="102"/>
      <c r="AK83" s="102"/>
      <c r="AL83" s="102"/>
      <c r="AM83" s="102"/>
      <c r="AN83" s="102"/>
      <c r="AO83" s="104"/>
      <c r="AP83" s="104"/>
      <c r="AQ83" s="103"/>
      <c r="AR83" s="47" t="str">
        <f t="shared" si="3"/>
        <v xml:space="preserve"> </v>
      </c>
      <c r="AS83" s="30" t="str">
        <f t="shared" si="4"/>
        <v xml:space="preserve"> </v>
      </c>
      <c r="AU83" s="12"/>
    </row>
    <row r="84" spans="1:47" s="2" customFormat="1" ht="16.350000000000001" customHeight="1" x14ac:dyDescent="0.25">
      <c r="A84" s="18">
        <v>33</v>
      </c>
      <c r="B84" s="115" t="str">
        <f>IF(Liste!C37=0," ",Liste!C37)</f>
        <v xml:space="preserve"> </v>
      </c>
      <c r="C84" s="113" t="str">
        <f>IF(Liste!D37=0," ",Liste!D37)</f>
        <v xml:space="preserve"> </v>
      </c>
      <c r="D84" s="127"/>
      <c r="E84" s="128"/>
      <c r="F84" s="128"/>
      <c r="G84" s="128"/>
      <c r="H84" s="129"/>
      <c r="I84" s="130"/>
      <c r="J84" s="128"/>
      <c r="K84" s="128"/>
      <c r="L84" s="128"/>
      <c r="M84" s="129"/>
      <c r="N84" s="130"/>
      <c r="O84" s="128"/>
      <c r="P84" s="128"/>
      <c r="Q84" s="128"/>
      <c r="R84" s="129"/>
      <c r="S84" s="130"/>
      <c r="T84" s="128"/>
      <c r="U84" s="128"/>
      <c r="V84" s="128"/>
      <c r="W84" s="129"/>
      <c r="X84" s="101"/>
      <c r="Y84" s="102"/>
      <c r="Z84" s="102"/>
      <c r="AA84" s="102"/>
      <c r="AB84" s="102"/>
      <c r="AC84" s="102"/>
      <c r="AD84" s="102"/>
      <c r="AE84" s="102"/>
      <c r="AF84" s="102"/>
      <c r="AG84" s="103"/>
      <c r="AH84" s="101"/>
      <c r="AI84" s="102"/>
      <c r="AJ84" s="102"/>
      <c r="AK84" s="102"/>
      <c r="AL84" s="102"/>
      <c r="AM84" s="102"/>
      <c r="AN84" s="102"/>
      <c r="AO84" s="104"/>
      <c r="AP84" s="104"/>
      <c r="AQ84" s="103"/>
      <c r="AR84" s="47" t="str">
        <f t="shared" si="3"/>
        <v xml:space="preserve"> </v>
      </c>
      <c r="AS84" s="30" t="str">
        <f t="shared" si="4"/>
        <v xml:space="preserve"> </v>
      </c>
      <c r="AU84" s="12"/>
    </row>
    <row r="85" spans="1:47" s="2" customFormat="1" ht="16.350000000000001" customHeight="1" x14ac:dyDescent="0.25">
      <c r="A85" s="18">
        <v>34</v>
      </c>
      <c r="B85" s="115" t="str">
        <f>IF(Liste!C38=0," ",Liste!C38)</f>
        <v xml:space="preserve"> </v>
      </c>
      <c r="C85" s="113" t="str">
        <f>IF(Liste!D38=0," ",Liste!D38)</f>
        <v xml:space="preserve"> </v>
      </c>
      <c r="D85" s="127"/>
      <c r="E85" s="128"/>
      <c r="F85" s="128"/>
      <c r="G85" s="128"/>
      <c r="H85" s="129"/>
      <c r="I85" s="130"/>
      <c r="J85" s="128"/>
      <c r="K85" s="128"/>
      <c r="L85" s="128"/>
      <c r="M85" s="129"/>
      <c r="N85" s="130"/>
      <c r="O85" s="128"/>
      <c r="P85" s="128"/>
      <c r="Q85" s="128"/>
      <c r="R85" s="129"/>
      <c r="S85" s="130"/>
      <c r="T85" s="128"/>
      <c r="U85" s="128"/>
      <c r="V85" s="128"/>
      <c r="W85" s="129"/>
      <c r="X85" s="101"/>
      <c r="Y85" s="102"/>
      <c r="Z85" s="102"/>
      <c r="AA85" s="102"/>
      <c r="AB85" s="102"/>
      <c r="AC85" s="102"/>
      <c r="AD85" s="102"/>
      <c r="AE85" s="102"/>
      <c r="AF85" s="102"/>
      <c r="AG85" s="103"/>
      <c r="AH85" s="101"/>
      <c r="AI85" s="102"/>
      <c r="AJ85" s="102"/>
      <c r="AK85" s="102"/>
      <c r="AL85" s="102"/>
      <c r="AM85" s="102"/>
      <c r="AN85" s="102"/>
      <c r="AO85" s="104"/>
      <c r="AP85" s="104"/>
      <c r="AQ85" s="103"/>
      <c r="AR85" s="47" t="str">
        <f t="shared" si="3"/>
        <v xml:space="preserve"> </v>
      </c>
      <c r="AS85" s="30" t="str">
        <f t="shared" si="4"/>
        <v xml:space="preserve"> </v>
      </c>
      <c r="AU85" s="12"/>
    </row>
    <row r="86" spans="1:47" s="2" customFormat="1" ht="16.350000000000001" customHeight="1" x14ac:dyDescent="0.25">
      <c r="A86" s="18">
        <v>35</v>
      </c>
      <c r="B86" s="115" t="str">
        <f>IF(Liste!C39=0," ",Liste!C39)</f>
        <v xml:space="preserve"> </v>
      </c>
      <c r="C86" s="114" t="str">
        <f>IF(Liste!D39=0," ",Liste!D39)</f>
        <v xml:space="preserve"> </v>
      </c>
      <c r="D86" s="101"/>
      <c r="E86" s="102"/>
      <c r="F86" s="102"/>
      <c r="G86" s="102"/>
      <c r="H86" s="103"/>
      <c r="I86" s="133"/>
      <c r="J86" s="102"/>
      <c r="K86" s="102"/>
      <c r="L86" s="102"/>
      <c r="M86" s="131"/>
      <c r="N86" s="101"/>
      <c r="O86" s="102"/>
      <c r="P86" s="102"/>
      <c r="Q86" s="102"/>
      <c r="R86" s="103"/>
      <c r="S86" s="133"/>
      <c r="T86" s="102"/>
      <c r="U86" s="102"/>
      <c r="V86" s="102"/>
      <c r="W86" s="103"/>
      <c r="X86" s="101"/>
      <c r="Y86" s="102"/>
      <c r="Z86" s="102"/>
      <c r="AA86" s="102"/>
      <c r="AB86" s="102"/>
      <c r="AC86" s="102"/>
      <c r="AD86" s="102"/>
      <c r="AE86" s="102"/>
      <c r="AF86" s="102"/>
      <c r="AG86" s="103"/>
      <c r="AH86" s="101"/>
      <c r="AI86" s="102"/>
      <c r="AJ86" s="102"/>
      <c r="AK86" s="102"/>
      <c r="AL86" s="102"/>
      <c r="AM86" s="102"/>
      <c r="AN86" s="102"/>
      <c r="AO86" s="104"/>
      <c r="AP86" s="104"/>
      <c r="AQ86" s="103"/>
      <c r="AR86" s="47" t="str">
        <f t="shared" si="3"/>
        <v xml:space="preserve"> </v>
      </c>
      <c r="AS86" s="30" t="str">
        <f t="shared" si="4"/>
        <v xml:space="preserve"> </v>
      </c>
      <c r="AU86" s="12"/>
    </row>
    <row r="87" spans="1:47" s="2" customFormat="1" ht="16.350000000000001" customHeight="1" x14ac:dyDescent="0.25">
      <c r="A87" s="18">
        <v>36</v>
      </c>
      <c r="B87" s="115" t="str">
        <f>IF(Liste!C40=0," ",Liste!C40)</f>
        <v xml:space="preserve"> </v>
      </c>
      <c r="C87" s="114" t="str">
        <f>IF(Liste!D40=0," ",Liste!D40)</f>
        <v xml:space="preserve"> </v>
      </c>
      <c r="D87" s="101"/>
      <c r="E87" s="102"/>
      <c r="F87" s="102"/>
      <c r="G87" s="102"/>
      <c r="H87" s="103"/>
      <c r="I87" s="133"/>
      <c r="J87" s="102"/>
      <c r="K87" s="102"/>
      <c r="L87" s="102"/>
      <c r="M87" s="103"/>
      <c r="N87" s="101"/>
      <c r="O87" s="102"/>
      <c r="P87" s="102"/>
      <c r="Q87" s="102"/>
      <c r="R87" s="103"/>
      <c r="S87" s="133"/>
      <c r="T87" s="102"/>
      <c r="U87" s="102"/>
      <c r="V87" s="102"/>
      <c r="W87" s="103"/>
      <c r="X87" s="101"/>
      <c r="Y87" s="102"/>
      <c r="Z87" s="102"/>
      <c r="AA87" s="102"/>
      <c r="AB87" s="102"/>
      <c r="AC87" s="102"/>
      <c r="AD87" s="102"/>
      <c r="AE87" s="102"/>
      <c r="AF87" s="102"/>
      <c r="AG87" s="103"/>
      <c r="AH87" s="101"/>
      <c r="AI87" s="102"/>
      <c r="AJ87" s="102"/>
      <c r="AK87" s="102"/>
      <c r="AL87" s="102"/>
      <c r="AM87" s="102"/>
      <c r="AN87" s="102"/>
      <c r="AO87" s="104"/>
      <c r="AP87" s="104"/>
      <c r="AQ87" s="103"/>
      <c r="AR87" s="47" t="str">
        <f t="shared" si="3"/>
        <v xml:space="preserve"> </v>
      </c>
      <c r="AS87" s="30" t="str">
        <f t="shared" si="4"/>
        <v xml:space="preserve"> </v>
      </c>
      <c r="AU87" s="12"/>
    </row>
    <row r="88" spans="1:47" s="2" customFormat="1" ht="16.350000000000001" customHeight="1" x14ac:dyDescent="0.25">
      <c r="A88" s="18">
        <v>37</v>
      </c>
      <c r="B88" s="115" t="str">
        <f>IF(Liste!C41=0," ",Liste!C41)</f>
        <v xml:space="preserve"> </v>
      </c>
      <c r="C88" s="114" t="str">
        <f>IF(Liste!D41=0," ",Liste!D41)</f>
        <v xml:space="preserve"> </v>
      </c>
      <c r="D88" s="101"/>
      <c r="E88" s="102"/>
      <c r="F88" s="102"/>
      <c r="G88" s="102"/>
      <c r="H88" s="103"/>
      <c r="I88" s="133"/>
      <c r="J88" s="102"/>
      <c r="K88" s="102"/>
      <c r="L88" s="102"/>
      <c r="M88" s="103"/>
      <c r="N88" s="101"/>
      <c r="O88" s="102"/>
      <c r="P88" s="102"/>
      <c r="Q88" s="102"/>
      <c r="R88" s="103"/>
      <c r="S88" s="133"/>
      <c r="T88" s="102"/>
      <c r="U88" s="102"/>
      <c r="V88" s="102"/>
      <c r="W88" s="103"/>
      <c r="X88" s="101"/>
      <c r="Y88" s="102"/>
      <c r="Z88" s="102"/>
      <c r="AA88" s="102"/>
      <c r="AB88" s="102"/>
      <c r="AC88" s="102"/>
      <c r="AD88" s="102"/>
      <c r="AE88" s="102"/>
      <c r="AF88" s="102"/>
      <c r="AG88" s="103"/>
      <c r="AH88" s="101"/>
      <c r="AI88" s="102"/>
      <c r="AJ88" s="102"/>
      <c r="AK88" s="102"/>
      <c r="AL88" s="102"/>
      <c r="AM88" s="102"/>
      <c r="AN88" s="102"/>
      <c r="AO88" s="104"/>
      <c r="AP88" s="104"/>
      <c r="AQ88" s="103"/>
      <c r="AR88" s="47" t="str">
        <f t="shared" si="3"/>
        <v xml:space="preserve"> </v>
      </c>
      <c r="AS88" s="30" t="str">
        <f t="shared" si="4"/>
        <v xml:space="preserve"> </v>
      </c>
      <c r="AU88" s="12"/>
    </row>
    <row r="89" spans="1:47" s="2" customFormat="1" ht="16.350000000000001" customHeight="1" x14ac:dyDescent="0.25">
      <c r="A89" s="18">
        <v>38</v>
      </c>
      <c r="B89" s="115" t="str">
        <f>IF(Liste!C42=0," ",Liste!C42)</f>
        <v xml:space="preserve"> </v>
      </c>
      <c r="C89" s="114" t="str">
        <f>IF(Liste!D42=0," ",Liste!D42)</f>
        <v xml:space="preserve"> </v>
      </c>
      <c r="D89" s="101"/>
      <c r="E89" s="102"/>
      <c r="F89" s="102"/>
      <c r="G89" s="102"/>
      <c r="H89" s="103"/>
      <c r="I89" s="133"/>
      <c r="J89" s="102"/>
      <c r="K89" s="102"/>
      <c r="L89" s="102"/>
      <c r="M89" s="103"/>
      <c r="N89" s="101"/>
      <c r="O89" s="102"/>
      <c r="P89" s="102"/>
      <c r="Q89" s="102"/>
      <c r="R89" s="103"/>
      <c r="S89" s="133"/>
      <c r="T89" s="102"/>
      <c r="U89" s="102"/>
      <c r="V89" s="102"/>
      <c r="W89" s="103"/>
      <c r="X89" s="101"/>
      <c r="Y89" s="102"/>
      <c r="Z89" s="102"/>
      <c r="AA89" s="102"/>
      <c r="AB89" s="102"/>
      <c r="AC89" s="102"/>
      <c r="AD89" s="102"/>
      <c r="AE89" s="102"/>
      <c r="AF89" s="102"/>
      <c r="AG89" s="103"/>
      <c r="AH89" s="101"/>
      <c r="AI89" s="102"/>
      <c r="AJ89" s="102"/>
      <c r="AK89" s="102"/>
      <c r="AL89" s="102"/>
      <c r="AM89" s="102"/>
      <c r="AN89" s="102"/>
      <c r="AO89" s="104"/>
      <c r="AP89" s="104"/>
      <c r="AQ89" s="103"/>
      <c r="AR89" s="47" t="str">
        <f t="shared" si="3"/>
        <v xml:space="preserve"> </v>
      </c>
      <c r="AS89" s="30" t="str">
        <f t="shared" si="4"/>
        <v xml:space="preserve"> </v>
      </c>
      <c r="AU89" s="12"/>
    </row>
    <row r="90" spans="1:47" s="2" customFormat="1" ht="16.350000000000001" customHeight="1" x14ac:dyDescent="0.25">
      <c r="A90" s="18">
        <v>39</v>
      </c>
      <c r="B90" s="115" t="str">
        <f>IF(Liste!C43=0," ",Liste!C43)</f>
        <v xml:space="preserve"> </v>
      </c>
      <c r="C90" s="114" t="str">
        <f>IF(Liste!D43=0," ",Liste!D43)</f>
        <v xml:space="preserve"> </v>
      </c>
      <c r="D90" s="101"/>
      <c r="E90" s="102"/>
      <c r="F90" s="102"/>
      <c r="G90" s="102"/>
      <c r="H90" s="103"/>
      <c r="I90" s="133"/>
      <c r="J90" s="102"/>
      <c r="K90" s="102"/>
      <c r="L90" s="102"/>
      <c r="M90" s="103"/>
      <c r="N90" s="101"/>
      <c r="O90" s="102"/>
      <c r="P90" s="102"/>
      <c r="Q90" s="102"/>
      <c r="R90" s="103"/>
      <c r="S90" s="133"/>
      <c r="T90" s="102"/>
      <c r="U90" s="102"/>
      <c r="V90" s="102"/>
      <c r="W90" s="103"/>
      <c r="X90" s="101"/>
      <c r="Y90" s="102"/>
      <c r="Z90" s="102"/>
      <c r="AA90" s="102"/>
      <c r="AB90" s="102"/>
      <c r="AC90" s="102"/>
      <c r="AD90" s="102"/>
      <c r="AE90" s="102"/>
      <c r="AF90" s="102"/>
      <c r="AG90" s="103"/>
      <c r="AH90" s="101"/>
      <c r="AI90" s="102"/>
      <c r="AJ90" s="102"/>
      <c r="AK90" s="102"/>
      <c r="AL90" s="102"/>
      <c r="AM90" s="102"/>
      <c r="AN90" s="102"/>
      <c r="AO90" s="104"/>
      <c r="AP90" s="104"/>
      <c r="AQ90" s="103"/>
      <c r="AR90" s="47" t="str">
        <f t="shared" si="3"/>
        <v xml:space="preserve"> </v>
      </c>
      <c r="AS90" s="30" t="str">
        <f t="shared" si="4"/>
        <v xml:space="preserve"> </v>
      </c>
      <c r="AU90" s="12"/>
    </row>
    <row r="91" spans="1:47" s="2" customFormat="1" ht="16.350000000000001" customHeight="1" x14ac:dyDescent="0.25">
      <c r="A91" s="18">
        <v>40</v>
      </c>
      <c r="B91" s="115" t="str">
        <f>IF(Liste!C44=0," ",Liste!C44)</f>
        <v xml:space="preserve"> </v>
      </c>
      <c r="C91" s="114" t="str">
        <f>IF(Liste!D44=0," ",Liste!D44)</f>
        <v xml:space="preserve"> </v>
      </c>
      <c r="D91" s="101"/>
      <c r="E91" s="102"/>
      <c r="F91" s="102"/>
      <c r="G91" s="102"/>
      <c r="H91" s="103"/>
      <c r="I91" s="133"/>
      <c r="J91" s="102"/>
      <c r="K91" s="102"/>
      <c r="L91" s="102"/>
      <c r="M91" s="103"/>
      <c r="N91" s="101"/>
      <c r="O91" s="102"/>
      <c r="P91" s="102"/>
      <c r="Q91" s="102"/>
      <c r="R91" s="103"/>
      <c r="S91" s="133"/>
      <c r="T91" s="102"/>
      <c r="U91" s="102"/>
      <c r="V91" s="102"/>
      <c r="W91" s="103"/>
      <c r="X91" s="101"/>
      <c r="Y91" s="102"/>
      <c r="Z91" s="102"/>
      <c r="AA91" s="102"/>
      <c r="AB91" s="102"/>
      <c r="AC91" s="102"/>
      <c r="AD91" s="102"/>
      <c r="AE91" s="102"/>
      <c r="AF91" s="102"/>
      <c r="AG91" s="103"/>
      <c r="AH91" s="101"/>
      <c r="AI91" s="102"/>
      <c r="AJ91" s="102"/>
      <c r="AK91" s="102"/>
      <c r="AL91" s="102"/>
      <c r="AM91" s="102"/>
      <c r="AN91" s="102"/>
      <c r="AO91" s="104"/>
      <c r="AP91" s="104"/>
      <c r="AQ91" s="103"/>
      <c r="AR91" s="47" t="str">
        <f t="shared" si="3"/>
        <v xml:space="preserve"> </v>
      </c>
      <c r="AS91" s="30" t="str">
        <f t="shared" si="4"/>
        <v xml:space="preserve"> </v>
      </c>
      <c r="AU91" s="12"/>
    </row>
    <row r="92" spans="1:47" s="2" customFormat="1" ht="16.350000000000001" customHeight="1" x14ac:dyDescent="0.25">
      <c r="A92" s="18">
        <v>41</v>
      </c>
      <c r="B92" s="115" t="str">
        <f>IF(Liste!C45=0," ",Liste!C45)</f>
        <v xml:space="preserve"> </v>
      </c>
      <c r="C92" s="114" t="str">
        <f>IF(Liste!D45=0," ",Liste!D45)</f>
        <v xml:space="preserve"> </v>
      </c>
      <c r="D92" s="101"/>
      <c r="E92" s="102"/>
      <c r="F92" s="102"/>
      <c r="G92" s="102"/>
      <c r="H92" s="103"/>
      <c r="I92" s="133"/>
      <c r="J92" s="102"/>
      <c r="K92" s="102"/>
      <c r="L92" s="102"/>
      <c r="M92" s="103"/>
      <c r="N92" s="101"/>
      <c r="O92" s="102"/>
      <c r="P92" s="102"/>
      <c r="Q92" s="102"/>
      <c r="R92" s="103"/>
      <c r="S92" s="133"/>
      <c r="T92" s="102"/>
      <c r="U92" s="102"/>
      <c r="V92" s="102"/>
      <c r="W92" s="103"/>
      <c r="X92" s="101"/>
      <c r="Y92" s="102"/>
      <c r="Z92" s="102"/>
      <c r="AA92" s="102"/>
      <c r="AB92" s="102"/>
      <c r="AC92" s="102"/>
      <c r="AD92" s="102"/>
      <c r="AE92" s="102"/>
      <c r="AF92" s="102"/>
      <c r="AG92" s="103"/>
      <c r="AH92" s="101"/>
      <c r="AI92" s="102"/>
      <c r="AJ92" s="102"/>
      <c r="AK92" s="102"/>
      <c r="AL92" s="102"/>
      <c r="AM92" s="102"/>
      <c r="AN92" s="102"/>
      <c r="AO92" s="104"/>
      <c r="AP92" s="104"/>
      <c r="AQ92" s="103"/>
      <c r="AR92" s="47" t="str">
        <f t="shared" si="3"/>
        <v xml:space="preserve"> </v>
      </c>
      <c r="AS92" s="30" t="str">
        <f t="shared" si="4"/>
        <v xml:space="preserve"> </v>
      </c>
      <c r="AU92" s="12"/>
    </row>
    <row r="93" spans="1:47" s="2" customFormat="1" ht="16.350000000000001" customHeight="1" x14ac:dyDescent="0.25">
      <c r="A93" s="18">
        <v>42</v>
      </c>
      <c r="B93" s="115" t="str">
        <f>IF(Liste!C46=0," ",Liste!C46)</f>
        <v xml:space="preserve"> </v>
      </c>
      <c r="C93" s="114" t="str">
        <f>IF(Liste!D46=0," ",Liste!D46)</f>
        <v xml:space="preserve"> </v>
      </c>
      <c r="D93" s="101"/>
      <c r="E93" s="102"/>
      <c r="F93" s="102"/>
      <c r="G93" s="102"/>
      <c r="H93" s="103"/>
      <c r="I93" s="133"/>
      <c r="J93" s="102"/>
      <c r="K93" s="102"/>
      <c r="L93" s="102"/>
      <c r="M93" s="103"/>
      <c r="N93" s="101"/>
      <c r="O93" s="102"/>
      <c r="P93" s="102"/>
      <c r="Q93" s="102"/>
      <c r="R93" s="103"/>
      <c r="S93" s="133"/>
      <c r="T93" s="102"/>
      <c r="U93" s="102"/>
      <c r="V93" s="102"/>
      <c r="W93" s="103"/>
      <c r="X93" s="101"/>
      <c r="Y93" s="102"/>
      <c r="Z93" s="102"/>
      <c r="AA93" s="102"/>
      <c r="AB93" s="102"/>
      <c r="AC93" s="102"/>
      <c r="AD93" s="102"/>
      <c r="AE93" s="102"/>
      <c r="AF93" s="102"/>
      <c r="AG93" s="103"/>
      <c r="AH93" s="101"/>
      <c r="AI93" s="102"/>
      <c r="AJ93" s="102"/>
      <c r="AK93" s="102"/>
      <c r="AL93" s="102"/>
      <c r="AM93" s="102"/>
      <c r="AN93" s="102"/>
      <c r="AO93" s="104"/>
      <c r="AP93" s="104"/>
      <c r="AQ93" s="103"/>
      <c r="AR93" s="47" t="str">
        <f t="shared" si="3"/>
        <v xml:space="preserve"> </v>
      </c>
      <c r="AS93" s="30" t="str">
        <f t="shared" si="4"/>
        <v xml:space="preserve"> </v>
      </c>
      <c r="AU93" s="8"/>
    </row>
    <row r="94" spans="1:47" s="2" customFormat="1" ht="16.350000000000001" customHeight="1" x14ac:dyDescent="0.25">
      <c r="A94" s="18">
        <v>43</v>
      </c>
      <c r="B94" s="115" t="str">
        <f>IF(Liste!C47=0," ",Liste!C47)</f>
        <v xml:space="preserve"> </v>
      </c>
      <c r="C94" s="114" t="str">
        <f>IF(Liste!D47=0," ",Liste!D47)</f>
        <v xml:space="preserve"> </v>
      </c>
      <c r="D94" s="101"/>
      <c r="E94" s="102"/>
      <c r="F94" s="102"/>
      <c r="G94" s="102"/>
      <c r="H94" s="103"/>
      <c r="I94" s="133"/>
      <c r="J94" s="102"/>
      <c r="K94" s="102"/>
      <c r="L94" s="102"/>
      <c r="M94" s="103"/>
      <c r="N94" s="101"/>
      <c r="O94" s="102"/>
      <c r="P94" s="102"/>
      <c r="Q94" s="102"/>
      <c r="R94" s="103"/>
      <c r="S94" s="133"/>
      <c r="T94" s="102"/>
      <c r="U94" s="102"/>
      <c r="V94" s="102"/>
      <c r="W94" s="103"/>
      <c r="X94" s="101"/>
      <c r="Y94" s="102"/>
      <c r="Z94" s="102"/>
      <c r="AA94" s="102"/>
      <c r="AB94" s="102"/>
      <c r="AC94" s="102"/>
      <c r="AD94" s="102"/>
      <c r="AE94" s="102"/>
      <c r="AF94" s="102"/>
      <c r="AG94" s="103"/>
      <c r="AH94" s="101"/>
      <c r="AI94" s="102"/>
      <c r="AJ94" s="102"/>
      <c r="AK94" s="102"/>
      <c r="AL94" s="102"/>
      <c r="AM94" s="102"/>
      <c r="AN94" s="102"/>
      <c r="AO94" s="104"/>
      <c r="AP94" s="104"/>
      <c r="AQ94" s="103"/>
      <c r="AR94" s="47" t="str">
        <f t="shared" si="3"/>
        <v xml:space="preserve"> </v>
      </c>
      <c r="AS94" s="30" t="str">
        <f t="shared" si="4"/>
        <v xml:space="preserve"> </v>
      </c>
      <c r="AU94" s="8"/>
    </row>
    <row r="95" spans="1:47" s="2" customFormat="1" ht="16.350000000000001" customHeight="1" x14ac:dyDescent="0.25">
      <c r="A95" s="18">
        <v>44</v>
      </c>
      <c r="B95" s="115" t="str">
        <f>IF(Liste!C48=0," ",Liste!C48)</f>
        <v xml:space="preserve"> </v>
      </c>
      <c r="C95" s="114" t="str">
        <f>IF(Liste!D48=0," ",Liste!D48)</f>
        <v xml:space="preserve"> </v>
      </c>
      <c r="D95" s="101"/>
      <c r="E95" s="102"/>
      <c r="F95" s="102"/>
      <c r="G95" s="102"/>
      <c r="H95" s="103"/>
      <c r="I95" s="133"/>
      <c r="J95" s="102"/>
      <c r="K95" s="102"/>
      <c r="L95" s="102"/>
      <c r="M95" s="103"/>
      <c r="N95" s="101"/>
      <c r="O95" s="102"/>
      <c r="P95" s="102"/>
      <c r="Q95" s="102"/>
      <c r="R95" s="103"/>
      <c r="S95" s="133"/>
      <c r="T95" s="102"/>
      <c r="U95" s="102"/>
      <c r="V95" s="102"/>
      <c r="W95" s="103"/>
      <c r="X95" s="101"/>
      <c r="Y95" s="102"/>
      <c r="Z95" s="102"/>
      <c r="AA95" s="102"/>
      <c r="AB95" s="102"/>
      <c r="AC95" s="102"/>
      <c r="AD95" s="102"/>
      <c r="AE95" s="102"/>
      <c r="AF95" s="102"/>
      <c r="AG95" s="103"/>
      <c r="AH95" s="101"/>
      <c r="AI95" s="102"/>
      <c r="AJ95" s="102"/>
      <c r="AK95" s="102"/>
      <c r="AL95" s="102"/>
      <c r="AM95" s="102"/>
      <c r="AN95" s="102"/>
      <c r="AO95" s="104"/>
      <c r="AP95" s="104"/>
      <c r="AQ95" s="103"/>
      <c r="AR95" s="47" t="str">
        <f t="shared" si="3"/>
        <v xml:space="preserve"> </v>
      </c>
      <c r="AS95" s="30" t="str">
        <f t="shared" si="4"/>
        <v xml:space="preserve"> </v>
      </c>
      <c r="AU95" s="8"/>
    </row>
    <row r="96" spans="1:47" s="2" customFormat="1" ht="16.350000000000001" customHeight="1" x14ac:dyDescent="0.25">
      <c r="A96" s="18">
        <v>45</v>
      </c>
      <c r="B96" s="115" t="str">
        <f>IF(Liste!C49=0," ",Liste!C49)</f>
        <v xml:space="preserve"> </v>
      </c>
      <c r="C96" s="114" t="str">
        <f>IF(Liste!D49=0," ",Liste!D49)</f>
        <v xml:space="preserve"> </v>
      </c>
      <c r="D96" s="101"/>
      <c r="E96" s="102"/>
      <c r="F96" s="102"/>
      <c r="G96" s="102"/>
      <c r="H96" s="103"/>
      <c r="I96" s="133"/>
      <c r="J96" s="102"/>
      <c r="K96" s="102"/>
      <c r="L96" s="102"/>
      <c r="M96" s="103"/>
      <c r="N96" s="101"/>
      <c r="O96" s="102"/>
      <c r="P96" s="102"/>
      <c r="Q96" s="102"/>
      <c r="R96" s="103"/>
      <c r="S96" s="133"/>
      <c r="T96" s="102"/>
      <c r="U96" s="102"/>
      <c r="V96" s="102"/>
      <c r="W96" s="103"/>
      <c r="X96" s="101"/>
      <c r="Y96" s="102"/>
      <c r="Z96" s="102"/>
      <c r="AA96" s="102"/>
      <c r="AB96" s="102"/>
      <c r="AC96" s="102"/>
      <c r="AD96" s="102"/>
      <c r="AE96" s="102"/>
      <c r="AF96" s="102"/>
      <c r="AG96" s="103"/>
      <c r="AH96" s="101"/>
      <c r="AI96" s="102"/>
      <c r="AJ96" s="102"/>
      <c r="AK96" s="102"/>
      <c r="AL96" s="102"/>
      <c r="AM96" s="102"/>
      <c r="AN96" s="102"/>
      <c r="AO96" s="104"/>
      <c r="AP96" s="104"/>
      <c r="AQ96" s="103"/>
      <c r="AR96" s="47" t="str">
        <f t="shared" si="3"/>
        <v xml:space="preserve"> </v>
      </c>
      <c r="AS96" s="30" t="str">
        <f t="shared" si="4"/>
        <v xml:space="preserve"> </v>
      </c>
      <c r="AU96" s="8"/>
    </row>
    <row r="97" spans="1:46" s="2" customFormat="1" ht="16.350000000000001" customHeight="1" x14ac:dyDescent="0.25">
      <c r="A97" s="18">
        <v>46</v>
      </c>
      <c r="B97" s="115" t="str">
        <f>IF(Liste!C50=0," ",Liste!C50)</f>
        <v xml:space="preserve"> </v>
      </c>
      <c r="C97" s="114" t="str">
        <f>IF(Liste!D50=0," ",Liste!D50)</f>
        <v xml:space="preserve"> </v>
      </c>
      <c r="D97" s="101"/>
      <c r="E97" s="102"/>
      <c r="F97" s="102"/>
      <c r="G97" s="102"/>
      <c r="H97" s="103"/>
      <c r="I97" s="133"/>
      <c r="J97" s="102"/>
      <c r="K97" s="102"/>
      <c r="L97" s="102"/>
      <c r="M97" s="103"/>
      <c r="N97" s="101"/>
      <c r="O97" s="102"/>
      <c r="P97" s="102"/>
      <c r="Q97" s="102"/>
      <c r="R97" s="103"/>
      <c r="S97" s="133"/>
      <c r="T97" s="102"/>
      <c r="U97" s="102"/>
      <c r="V97" s="102"/>
      <c r="W97" s="103"/>
      <c r="X97" s="101"/>
      <c r="Y97" s="102"/>
      <c r="Z97" s="102"/>
      <c r="AA97" s="102"/>
      <c r="AB97" s="102"/>
      <c r="AC97" s="102"/>
      <c r="AD97" s="102"/>
      <c r="AE97" s="102"/>
      <c r="AF97" s="102"/>
      <c r="AG97" s="103"/>
      <c r="AH97" s="101"/>
      <c r="AI97" s="102"/>
      <c r="AJ97" s="102"/>
      <c r="AK97" s="102"/>
      <c r="AL97" s="102"/>
      <c r="AM97" s="102"/>
      <c r="AN97" s="102"/>
      <c r="AO97" s="104"/>
      <c r="AP97" s="104"/>
      <c r="AQ97" s="103"/>
      <c r="AR97" s="47" t="str">
        <f t="shared" si="3"/>
        <v xml:space="preserve"> </v>
      </c>
      <c r="AS97" s="30" t="str">
        <f t="shared" si="4"/>
        <v xml:space="preserve"> </v>
      </c>
    </row>
    <row r="98" spans="1:46" s="2" customFormat="1" ht="16.350000000000001" customHeight="1" x14ac:dyDescent="0.25">
      <c r="A98" s="18">
        <v>47</v>
      </c>
      <c r="B98" s="115" t="str">
        <f>IF(Liste!C51=0," ",Liste!C51)</f>
        <v xml:space="preserve"> </v>
      </c>
      <c r="C98" s="114" t="str">
        <f>IF(Liste!D51=0," ",Liste!D51)</f>
        <v xml:space="preserve"> </v>
      </c>
      <c r="D98" s="101"/>
      <c r="E98" s="102"/>
      <c r="F98" s="102"/>
      <c r="G98" s="102"/>
      <c r="H98" s="103"/>
      <c r="I98" s="133"/>
      <c r="J98" s="102"/>
      <c r="K98" s="102"/>
      <c r="L98" s="102"/>
      <c r="M98" s="103"/>
      <c r="N98" s="101"/>
      <c r="O98" s="102"/>
      <c r="P98" s="102"/>
      <c r="Q98" s="102"/>
      <c r="R98" s="103"/>
      <c r="S98" s="133"/>
      <c r="T98" s="102"/>
      <c r="U98" s="102"/>
      <c r="V98" s="102"/>
      <c r="W98" s="103"/>
      <c r="X98" s="101"/>
      <c r="Y98" s="102"/>
      <c r="Z98" s="102"/>
      <c r="AA98" s="102"/>
      <c r="AB98" s="102"/>
      <c r="AC98" s="102"/>
      <c r="AD98" s="102"/>
      <c r="AE98" s="102"/>
      <c r="AF98" s="102"/>
      <c r="AG98" s="103"/>
      <c r="AH98" s="101"/>
      <c r="AI98" s="102"/>
      <c r="AJ98" s="102"/>
      <c r="AK98" s="102"/>
      <c r="AL98" s="102"/>
      <c r="AM98" s="102"/>
      <c r="AN98" s="102"/>
      <c r="AO98" s="104"/>
      <c r="AP98" s="104"/>
      <c r="AQ98" s="103"/>
      <c r="AR98" s="47" t="str">
        <f t="shared" si="3"/>
        <v xml:space="preserve"> </v>
      </c>
      <c r="AS98" s="30" t="str">
        <f t="shared" si="4"/>
        <v xml:space="preserve"> </v>
      </c>
    </row>
    <row r="99" spans="1:46" s="2" customFormat="1" ht="16.350000000000001" customHeight="1" x14ac:dyDescent="0.25">
      <c r="A99" s="18">
        <v>48</v>
      </c>
      <c r="B99" s="115" t="str">
        <f>IF(Liste!C52=0," ",Liste!C52)</f>
        <v xml:space="preserve"> </v>
      </c>
      <c r="C99" s="114" t="str">
        <f>IF(Liste!D52=0," ",Liste!D52)</f>
        <v xml:space="preserve"> </v>
      </c>
      <c r="D99" s="105"/>
      <c r="E99" s="106"/>
      <c r="F99" s="106"/>
      <c r="G99" s="106"/>
      <c r="H99" s="107"/>
      <c r="I99" s="134"/>
      <c r="J99" s="106"/>
      <c r="K99" s="106"/>
      <c r="L99" s="106"/>
      <c r="M99" s="107"/>
      <c r="N99" s="105"/>
      <c r="O99" s="106"/>
      <c r="P99" s="106"/>
      <c r="Q99" s="106"/>
      <c r="R99" s="107"/>
      <c r="S99" s="134"/>
      <c r="T99" s="106"/>
      <c r="U99" s="106"/>
      <c r="V99" s="106"/>
      <c r="W99" s="107"/>
      <c r="X99" s="105"/>
      <c r="Y99" s="106"/>
      <c r="Z99" s="106"/>
      <c r="AA99" s="106"/>
      <c r="AB99" s="106"/>
      <c r="AC99" s="106"/>
      <c r="AD99" s="106"/>
      <c r="AE99" s="106"/>
      <c r="AF99" s="106"/>
      <c r="AG99" s="107"/>
      <c r="AH99" s="105"/>
      <c r="AI99" s="106"/>
      <c r="AJ99" s="106"/>
      <c r="AK99" s="106"/>
      <c r="AL99" s="106"/>
      <c r="AM99" s="106"/>
      <c r="AN99" s="106"/>
      <c r="AO99" s="108"/>
      <c r="AP99" s="108"/>
      <c r="AQ99" s="107"/>
      <c r="AR99" s="47" t="str">
        <f t="shared" si="3"/>
        <v xml:space="preserve"> </v>
      </c>
      <c r="AS99" s="30" t="str">
        <f t="shared" si="4"/>
        <v xml:space="preserve"> </v>
      </c>
    </row>
    <row r="100" spans="1:46" s="2" customFormat="1" ht="16.350000000000001" customHeight="1" thickBot="1" x14ac:dyDescent="0.3">
      <c r="A100" s="18">
        <v>49</v>
      </c>
      <c r="B100" s="115" t="str">
        <f>IF(Liste!C53=0," ",Liste!C53)</f>
        <v xml:space="preserve"> </v>
      </c>
      <c r="C100" s="114" t="str">
        <f>IF(Liste!D53=0," ",Liste!D53)</f>
        <v xml:space="preserve"> </v>
      </c>
      <c r="D100" s="109"/>
      <c r="E100" s="110"/>
      <c r="F100" s="110"/>
      <c r="G100" s="110"/>
      <c r="H100" s="111"/>
      <c r="I100" s="135"/>
      <c r="J100" s="110"/>
      <c r="K100" s="110"/>
      <c r="L100" s="110"/>
      <c r="M100" s="111"/>
      <c r="N100" s="109"/>
      <c r="O100" s="110"/>
      <c r="P100" s="110"/>
      <c r="Q100" s="110"/>
      <c r="R100" s="111"/>
      <c r="S100" s="135"/>
      <c r="T100" s="110"/>
      <c r="U100" s="110"/>
      <c r="V100" s="110"/>
      <c r="W100" s="111"/>
      <c r="X100" s="109"/>
      <c r="Y100" s="110"/>
      <c r="Z100" s="110"/>
      <c r="AA100" s="110"/>
      <c r="AB100" s="110"/>
      <c r="AC100" s="110"/>
      <c r="AD100" s="110"/>
      <c r="AE100" s="110"/>
      <c r="AF100" s="110"/>
      <c r="AG100" s="111"/>
      <c r="AH100" s="109"/>
      <c r="AI100" s="110"/>
      <c r="AJ100" s="110"/>
      <c r="AK100" s="110"/>
      <c r="AL100" s="110"/>
      <c r="AM100" s="110"/>
      <c r="AN100" s="110"/>
      <c r="AO100" s="112"/>
      <c r="AP100" s="112"/>
      <c r="AQ100" s="111"/>
      <c r="AR100" s="47" t="str">
        <f t="shared" si="3"/>
        <v xml:space="preserve"> </v>
      </c>
      <c r="AS100" s="30" t="str">
        <f t="shared" si="4"/>
        <v xml:space="preserve"> </v>
      </c>
    </row>
    <row r="101" spans="1:46" s="2" customFormat="1" ht="16.350000000000001" customHeight="1" thickBot="1" x14ac:dyDescent="0.3">
      <c r="A101" s="199" t="s">
        <v>7</v>
      </c>
      <c r="B101" s="200"/>
      <c r="C101" s="200"/>
      <c r="D101" s="46">
        <f>IF($D8=0," ",((SUM(D$52:D$100)/COUNT(D$52:D$100))*100)/$D8)</f>
        <v>98.4</v>
      </c>
      <c r="E101" s="46">
        <f>IF($D9=0," ",((SUM(E$52:E$100)/COUNT(E$52:E$100))*100)/$D9)</f>
        <v>44.000000000000007</v>
      </c>
      <c r="F101" s="46">
        <f>IF($D10=0," ",((SUM(F$52:F$100)/COUNT(F$52:F$100))*100)/$D10)</f>
        <v>95.2</v>
      </c>
      <c r="G101" s="46">
        <f>IF($D11=0," ",((SUM(G$52:G$100)/COUNT(G$52:G$100))*100)/$D11)</f>
        <v>96.4</v>
      </c>
      <c r="H101" s="137">
        <f>IF($D12=0," ",((SUM(H$52:H$100)/COUNT(H$52:H$100))*100)/$D12)</f>
        <v>35.6</v>
      </c>
      <c r="I101" s="136">
        <f>IF($D13=0," ",((SUM(I$52:I$100)/COUNT(I$52:I$100))*100)/$D13)</f>
        <v>52</v>
      </c>
      <c r="J101" s="46">
        <f>IF($D14=0," ",((SUM(J$52:J$100)/COUNT(J$52:J$100))*100)/$D14)</f>
        <v>71.2</v>
      </c>
      <c r="K101" s="46">
        <f>IF($D15=0," ",((SUM(K$52:K$100)/COUNT(K$52:K$100))*100)/$D15)</f>
        <v>76</v>
      </c>
      <c r="L101" s="46">
        <f>IF($D16=0," ",((SUM(L$52:L$100)/COUNT(L$52:L$100))*100)/$D16)</f>
        <v>80</v>
      </c>
      <c r="M101" s="46">
        <f>IF($D17=0," ",((SUM(M$52:M$100)/COUNT(M$52:M$100))*100)/$D17)</f>
        <v>70.8</v>
      </c>
      <c r="N101" s="46" t="str">
        <f>IF($D18=0," ",((SUM(N$52:N$100)/COUNT(N$52:N$100))*100)/$D18)</f>
        <v xml:space="preserve"> </v>
      </c>
      <c r="O101" s="46" t="str">
        <f>IF($D19=0," ",((SUM(O$52:O$100)/COUNT(O$52:O$100))*100)/$D19)</f>
        <v xml:space="preserve"> </v>
      </c>
      <c r="P101" s="46" t="str">
        <f>IF($D20=0," ",((SUM(P$52:P$100)/COUNT(P$52:P$100))*100)/$D20)</f>
        <v xml:space="preserve"> </v>
      </c>
      <c r="Q101" s="46" t="str">
        <f>IF($D21=0," ",((SUM(Q$52:Q$100)/COUNT(Q$52:Q$100))*100)/$D21)</f>
        <v xml:space="preserve"> </v>
      </c>
      <c r="R101" s="46" t="str">
        <f>IF($D22=0," ",((SUM(R$52:R$100)/COUNT(R$52:R$100))*100)/$D22)</f>
        <v xml:space="preserve"> </v>
      </c>
      <c r="S101" s="46" t="str">
        <f>IF($D23=0," ",((SUM(S$52:S$100)/COUNT(S$52:S$100))*100)/$D23)</f>
        <v xml:space="preserve"> </v>
      </c>
      <c r="T101" s="46" t="str">
        <f>IF($D24=0," ",((SUM(T$52:T$100)/COUNT(T$52:T$100))*100)/$D24)</f>
        <v xml:space="preserve"> </v>
      </c>
      <c r="U101" s="46" t="str">
        <f>IF($D25=0," ",((SUM(U$52:U$100)/COUNT(U$52:U$100))*100)/$D25)</f>
        <v xml:space="preserve"> </v>
      </c>
      <c r="V101" s="46" t="str">
        <f>IF($D26=0," ",((SUM(V$52:V$100)/COUNT(V$52:V$100))*100)/$D26)</f>
        <v xml:space="preserve"> </v>
      </c>
      <c r="W101" s="46" t="str">
        <f>IF($D27=0," ",((SUM(W$52:W$100)/COUNT(W$52:W$100))*100)/$D27)</f>
        <v xml:space="preserve"> </v>
      </c>
      <c r="X101" s="46" t="str">
        <f>IF($D28=0," ",((SUM(X$52:X$100)/COUNT(X$52:X$100))*100)/$D28)</f>
        <v xml:space="preserve"> </v>
      </c>
      <c r="Y101" s="46" t="str">
        <f>IF($D29=0," ",((SUM(Y$52:Y$100)/COUNT(Y$52:Y$100))*100)/$D29)</f>
        <v xml:space="preserve"> </v>
      </c>
      <c r="Z101" s="46" t="str">
        <f>IF($D30=0," ",((SUM(Z$52:Z$100)/COUNT(Z$52:Z$100))*100)/$D30)</f>
        <v xml:space="preserve"> </v>
      </c>
      <c r="AA101" s="46" t="str">
        <f>IF($D31=0," ",((SUM(AA$52:AA$100)/COUNT(AA$52:AA$100))*100)/$D31)</f>
        <v xml:space="preserve"> </v>
      </c>
      <c r="AB101" s="46" t="str">
        <f>IF($D32=0," ",((SUM(AB$52:AB$100)/COUNT(AB$52:AB$100))*100)/$D32)</f>
        <v xml:space="preserve"> </v>
      </c>
      <c r="AC101" s="46" t="str">
        <f>IF($D33=0," ",((SUM(AC$52:AC$100)/COUNT(AC$52:AC$100))*100)/$D33)</f>
        <v xml:space="preserve"> </v>
      </c>
      <c r="AD101" s="46" t="str">
        <f>IF($D34=0," ",((SUM(AD$52:AD$100)/COUNT(AD$52:AD$100))*100)/$D34)</f>
        <v xml:space="preserve"> </v>
      </c>
      <c r="AE101" s="46" t="str">
        <f>IF($D35=0," ",((SUM(AE$52:AE$100)/COUNT(AE$52:AE$100))*100)/$D35)</f>
        <v xml:space="preserve"> </v>
      </c>
      <c r="AF101" s="46" t="str">
        <f>IF($D36=0," ",((SUM(AF$52:AF$100)/COUNT(AF$52:AF$100))*100)/$D36)</f>
        <v xml:space="preserve"> </v>
      </c>
      <c r="AG101" s="46" t="str">
        <f>IF($D37=0," ",((SUM(AG$52:AG$100)/COUNT(AG$52:AG$100))*100)/$D37)</f>
        <v xml:space="preserve"> </v>
      </c>
      <c r="AH101" s="46" t="str">
        <f>IF($D38=0," ",((SUM(AH$52:AH$100)/COUNT(AH$52:AH$100))*100)/$D38)</f>
        <v xml:space="preserve"> </v>
      </c>
      <c r="AI101" s="46" t="str">
        <f>IF($D39=0," ",((SUM(AI$52:AI$100)/COUNT(AI$52:AI$100))*100)/$D39)</f>
        <v xml:space="preserve"> </v>
      </c>
      <c r="AJ101" s="46" t="str">
        <f>IF($D40=0," ",((SUM(AJ$52:AJ$100)/COUNT(AJ$52:AJ$100))*100)/$D40)</f>
        <v xml:space="preserve"> </v>
      </c>
      <c r="AK101" s="46" t="str">
        <f>IF($D41=0," ",((SUM(AK$52:AK$100)/COUNT(AK$52:AK$100))*100)/$D41)</f>
        <v xml:space="preserve"> </v>
      </c>
      <c r="AL101" s="46" t="str">
        <f>IF($D42=0," ",((SUM(AL$52:AL$100)/COUNT(AL$52:AL$100))*100)/$D42)</f>
        <v xml:space="preserve"> </v>
      </c>
      <c r="AM101" s="46" t="str">
        <f>IF($D43=0," ",((SUM(AM$52:AM$100)/COUNT(AM$52:AM$100))*100)/$D43)</f>
        <v xml:space="preserve"> </v>
      </c>
      <c r="AN101" s="46" t="str">
        <f>IF($D44=0," ",((SUM(AN$52:AN$100)/COUNT(AN$52:AN$100))*100)/$D44)</f>
        <v xml:space="preserve"> </v>
      </c>
      <c r="AO101" s="46" t="str">
        <f>IF($D45=0," ",((SUM(AO$52:AO$100)/COUNT(AO$52:AO$100))*100)/$D45)</f>
        <v xml:space="preserve"> </v>
      </c>
      <c r="AP101" s="46" t="str">
        <f>IF($D46=0," ",((SUM(AP$52:AP$100)/COUNT(AP$52:AP$100))*100)/$D46)</f>
        <v xml:space="preserve"> </v>
      </c>
      <c r="AQ101" s="46" t="str">
        <f>IF($D47=0," ",((SUM(AQ$52:AQ$100)/COUNT(AQ$52:AQ$100))*100)/$D47)</f>
        <v xml:space="preserve"> </v>
      </c>
      <c r="AR101" s="42"/>
      <c r="AS101" s="43"/>
    </row>
    <row r="102" spans="1:46" s="2" customFormat="1" ht="16.350000000000001" customHeight="1" x14ac:dyDescent="0.25">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6" s="2" customFormat="1" ht="16.350000000000001" customHeight="1" x14ac:dyDescent="0.25">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6" s="2" customFormat="1" ht="16.350000000000001" customHeight="1" x14ac:dyDescent="0.25">
      <c r="W104" s="27"/>
      <c r="X104" s="27"/>
      <c r="Y104" s="27"/>
      <c r="Z104" s="184">
        <f ca="1">TODAY()</f>
        <v>44567</v>
      </c>
      <c r="AA104" s="184"/>
      <c r="AB104" s="184"/>
      <c r="AC104" s="184"/>
      <c r="AD104" s="184"/>
      <c r="AE104" s="184"/>
      <c r="AF104" s="184"/>
      <c r="AG104" s="184"/>
      <c r="AH104" s="184"/>
      <c r="AI104" s="184"/>
      <c r="AJ104" s="184"/>
      <c r="AK104" s="184"/>
      <c r="AL104" s="184"/>
      <c r="AM104" s="184"/>
      <c r="AN104" s="184"/>
      <c r="AO104" s="184"/>
      <c r="AP104" s="184"/>
      <c r="AQ104" s="184"/>
      <c r="AR104" s="184"/>
      <c r="AS104" s="184"/>
      <c r="AT104" s="27"/>
    </row>
    <row r="105" spans="1:46" s="2" customFormat="1" ht="16.350000000000001" customHeight="1" x14ac:dyDescent="0.25">
      <c r="W105" s="29"/>
      <c r="X105" s="29"/>
      <c r="Y105" s="29"/>
      <c r="Z105" s="185" t="str">
        <f>IF(Liste!H10=0," ",Liste!H10)</f>
        <v>RECEP KAYA</v>
      </c>
      <c r="AA105" s="185"/>
      <c r="AB105" s="185"/>
      <c r="AC105" s="185"/>
      <c r="AD105" s="185"/>
      <c r="AE105" s="185"/>
      <c r="AF105" s="185"/>
      <c r="AG105" s="185"/>
      <c r="AH105" s="185"/>
      <c r="AI105" s="185"/>
      <c r="AJ105" s="185"/>
      <c r="AK105" s="185"/>
      <c r="AL105" s="185"/>
      <c r="AM105" s="185"/>
      <c r="AN105" s="185"/>
      <c r="AO105" s="185"/>
      <c r="AP105" s="185"/>
      <c r="AQ105" s="185"/>
      <c r="AR105" s="185"/>
      <c r="AS105" s="185"/>
      <c r="AT105" s="29"/>
    </row>
    <row r="106" spans="1:46" s="2" customFormat="1" ht="16.350000000000001" customHeight="1" x14ac:dyDescent="0.25">
      <c r="W106" s="28"/>
      <c r="X106" s="28"/>
      <c r="Y106" s="28"/>
      <c r="Z106" s="179" t="s">
        <v>39</v>
      </c>
      <c r="AA106" s="179"/>
      <c r="AB106" s="179"/>
      <c r="AC106" s="179"/>
      <c r="AD106" s="179"/>
      <c r="AE106" s="179"/>
      <c r="AF106" s="179"/>
      <c r="AG106" s="179"/>
      <c r="AH106" s="179"/>
      <c r="AI106" s="179"/>
      <c r="AJ106" s="179"/>
      <c r="AK106" s="179"/>
      <c r="AL106" s="179"/>
      <c r="AM106" s="179"/>
      <c r="AN106" s="179"/>
      <c r="AO106" s="179"/>
      <c r="AP106" s="179"/>
      <c r="AQ106" s="179"/>
      <c r="AR106" s="179"/>
      <c r="AS106" s="179"/>
      <c r="AT106" s="28"/>
    </row>
    <row r="107" spans="1:46" s="2" customFormat="1" ht="16.350000000000001" customHeight="1" x14ac:dyDescent="0.25"/>
  </sheetData>
  <sheetProtection selectLockedCells="1"/>
  <mergeCells count="91">
    <mergeCell ref="I5:N5"/>
    <mergeCell ref="B15:C15"/>
    <mergeCell ref="B13:C13"/>
    <mergeCell ref="B40:C40"/>
    <mergeCell ref="B39:C39"/>
    <mergeCell ref="B37:C37"/>
    <mergeCell ref="B16:C16"/>
    <mergeCell ref="B18:C18"/>
    <mergeCell ref="B19:C19"/>
    <mergeCell ref="B36:C36"/>
    <mergeCell ref="B20:C20"/>
    <mergeCell ref="B25:C25"/>
    <mergeCell ref="B23:C23"/>
    <mergeCell ref="B29:C29"/>
    <mergeCell ref="B30:C30"/>
    <mergeCell ref="B31:C31"/>
    <mergeCell ref="F10:L10"/>
    <mergeCell ref="F9:L9"/>
    <mergeCell ref="B10:C10"/>
    <mergeCell ref="F14:L14"/>
    <mergeCell ref="A1:AS1"/>
    <mergeCell ref="E4:H4"/>
    <mergeCell ref="I3:N3"/>
    <mergeCell ref="E3:H3"/>
    <mergeCell ref="P2:AS3"/>
    <mergeCell ref="A2:B2"/>
    <mergeCell ref="C2:N2"/>
    <mergeCell ref="P4:AA4"/>
    <mergeCell ref="A3:B3"/>
    <mergeCell ref="C3:D3"/>
    <mergeCell ref="AB4:AR4"/>
    <mergeCell ref="I4:N4"/>
    <mergeCell ref="M9:N9"/>
    <mergeCell ref="B44:C44"/>
    <mergeCell ref="P5:AS5"/>
    <mergeCell ref="F8:L8"/>
    <mergeCell ref="C5:D5"/>
    <mergeCell ref="A7:C7"/>
    <mergeCell ref="M14:N14"/>
    <mergeCell ref="P6:AS9"/>
    <mergeCell ref="P10:AS13"/>
    <mergeCell ref="B8:C8"/>
    <mergeCell ref="B17:C17"/>
    <mergeCell ref="E5:H5"/>
    <mergeCell ref="F11:L11"/>
    <mergeCell ref="F12:L12"/>
    <mergeCell ref="M12:N12"/>
    <mergeCell ref="F13:N13"/>
    <mergeCell ref="A101:C101"/>
    <mergeCell ref="A50:C50"/>
    <mergeCell ref="B21:C21"/>
    <mergeCell ref="B22:C22"/>
    <mergeCell ref="B35:C35"/>
    <mergeCell ref="B24:C24"/>
    <mergeCell ref="B26:C26"/>
    <mergeCell ref="A48:C48"/>
    <mergeCell ref="B47:C47"/>
    <mergeCell ref="B38:C38"/>
    <mergeCell ref="B42:C42"/>
    <mergeCell ref="B41:C41"/>
    <mergeCell ref="B46:C46"/>
    <mergeCell ref="B45:C45"/>
    <mergeCell ref="B43:C43"/>
    <mergeCell ref="B32:C32"/>
    <mergeCell ref="Z106:AS106"/>
    <mergeCell ref="AA14:AS14"/>
    <mergeCell ref="AA15:AS15"/>
    <mergeCell ref="Z104:AS104"/>
    <mergeCell ref="Z105:AS105"/>
    <mergeCell ref="AR50:AR51"/>
    <mergeCell ref="AS50:AS51"/>
    <mergeCell ref="F17:AS17"/>
    <mergeCell ref="D50:AQ50"/>
    <mergeCell ref="M15:N15"/>
    <mergeCell ref="F15:L15"/>
    <mergeCell ref="B33:C33"/>
    <mergeCell ref="B34:C34"/>
    <mergeCell ref="AU1:AW7"/>
    <mergeCell ref="A4:B4"/>
    <mergeCell ref="C4:D4"/>
    <mergeCell ref="A5:B5"/>
    <mergeCell ref="B27:C27"/>
    <mergeCell ref="B28:C28"/>
    <mergeCell ref="M8:N8"/>
    <mergeCell ref="F7:N7"/>
    <mergeCell ref="M10:N10"/>
    <mergeCell ref="B12:C12"/>
    <mergeCell ref="B11:C11"/>
    <mergeCell ref="B9:C9"/>
    <mergeCell ref="B14:C14"/>
    <mergeCell ref="M11:N11"/>
  </mergeCells>
  <phoneticPr fontId="0" type="noConversion"/>
  <conditionalFormatting sqref="D101:AQ101">
    <cfRule type="cellIs" dxfId="26" priority="7" stopIfTrue="1" operator="lessThan">
      <formula>50</formula>
    </cfRule>
  </conditionalFormatting>
  <conditionalFormatting sqref="D101:AQ101">
    <cfRule type="cellIs" dxfId="25" priority="5" stopIfTrue="1" operator="lessThan">
      <formula>50</formula>
    </cfRule>
    <cfRule type="cellIs" dxfId="24" priority="6" stopIfTrue="1" operator="lessThan">
      <formula>50</formula>
    </cfRule>
  </conditionalFormatting>
  <conditionalFormatting sqref="AS52:AS100">
    <cfRule type="cellIs" dxfId="23" priority="1" operator="equal">
      <formula>"GEÇMEZ"</formula>
    </cfRule>
  </conditionalFormatting>
  <printOptions horizontalCentered="1" verticalCentered="1"/>
  <pageMargins left="0.11811023622047245" right="0.11811023622047245" top="0.11811023622047245" bottom="0.11811023622047245" header="0" footer="0"/>
  <pageSetup paperSize="9" scale="62" fitToHeight="2" orientation="landscape" r:id="rId1"/>
  <headerFooter alignWithMargins="0"/>
  <rowBreaks count="1" manualBreakCount="1">
    <brk id="49"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rgb="FFFFFF00"/>
  </sheetPr>
  <dimension ref="A1:AW107"/>
  <sheetViews>
    <sheetView tabSelected="1" topLeftCell="A48" zoomScale="70" zoomScaleNormal="70" zoomScaleSheetLayoutView="55" workbookViewId="0">
      <selection activeCell="E75" sqref="E75"/>
    </sheetView>
  </sheetViews>
  <sheetFormatPr defaultColWidth="9.109375" defaultRowHeight="13.2" x14ac:dyDescent="0.25"/>
  <cols>
    <col min="1" max="1" width="5.33203125" style="2" customWidth="1"/>
    <col min="2" max="2" width="6.6640625" style="2" customWidth="1"/>
    <col min="3" max="3" width="27" style="2" bestFit="1" customWidth="1"/>
    <col min="4" max="43" width="4.5546875" style="2" customWidth="1"/>
    <col min="44" max="44" width="5.5546875" style="2" customWidth="1"/>
    <col min="45" max="45" width="10.33203125" style="2" customWidth="1"/>
    <col min="46" max="46" width="8.44140625" style="2" customWidth="1"/>
    <col min="47" max="47" width="23.44140625" style="8" customWidth="1"/>
    <col min="48" max="48" width="9.109375" style="9"/>
    <col min="49" max="49" width="25" style="9" customWidth="1"/>
    <col min="50" max="82" width="0" style="2" hidden="1" customWidth="1"/>
    <col min="83" max="16384" width="9.109375" style="2"/>
  </cols>
  <sheetData>
    <row r="1" spans="1:49" ht="33.75" customHeight="1" thickBot="1" x14ac:dyDescent="0.3">
      <c r="A1" s="234" t="s">
        <v>21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5"/>
      <c r="AU1" s="167" t="s">
        <v>31</v>
      </c>
      <c r="AV1" s="167"/>
      <c r="AW1" s="167"/>
    </row>
    <row r="2" spans="1:49" ht="17.25" customHeight="1" x14ac:dyDescent="0.25">
      <c r="A2" s="243" t="s">
        <v>12</v>
      </c>
      <c r="B2" s="244"/>
      <c r="C2" s="245" t="str">
        <f>Liste!G4&amp;Liste!H4</f>
        <v>:SADREDDİN KONEVİ KIZ ANADOLU İ.H.L.</v>
      </c>
      <c r="D2" s="245"/>
      <c r="E2" s="245"/>
      <c r="F2" s="245"/>
      <c r="G2" s="245"/>
      <c r="H2" s="245"/>
      <c r="I2" s="245"/>
      <c r="J2" s="245"/>
      <c r="K2" s="245"/>
      <c r="L2" s="245"/>
      <c r="M2" s="245"/>
      <c r="N2" s="246"/>
      <c r="O2" s="15"/>
      <c r="P2" s="237" t="s">
        <v>11</v>
      </c>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9"/>
      <c r="AT2" s="5"/>
      <c r="AU2" s="167"/>
      <c r="AV2" s="167"/>
      <c r="AW2" s="167"/>
    </row>
    <row r="3" spans="1:49" ht="17.25" customHeight="1" thickBot="1" x14ac:dyDescent="0.3">
      <c r="A3" s="168" t="s">
        <v>13</v>
      </c>
      <c r="B3" s="169"/>
      <c r="C3" s="170" t="str">
        <f>Liste!G5&amp;Liste!H5</f>
        <v>:2021-2022</v>
      </c>
      <c r="D3" s="170"/>
      <c r="E3" s="235" t="s">
        <v>15</v>
      </c>
      <c r="F3" s="235"/>
      <c r="G3" s="235"/>
      <c r="H3" s="235"/>
      <c r="I3" s="170" t="str">
        <f>Liste!G6&amp;" "&amp;Liste!H6</f>
        <v>: 9/C</v>
      </c>
      <c r="J3" s="170"/>
      <c r="K3" s="170"/>
      <c r="L3" s="170"/>
      <c r="M3" s="170"/>
      <c r="N3" s="236"/>
      <c r="O3" s="3"/>
      <c r="P3" s="240"/>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2"/>
      <c r="AU3" s="167"/>
      <c r="AV3" s="167"/>
      <c r="AW3" s="167"/>
    </row>
    <row r="4" spans="1:49" ht="17.25" customHeight="1" x14ac:dyDescent="0.25">
      <c r="A4" s="168" t="s">
        <v>14</v>
      </c>
      <c r="B4" s="169"/>
      <c r="C4" s="170" t="s">
        <v>22</v>
      </c>
      <c r="D4" s="170"/>
      <c r="E4" s="235" t="s">
        <v>32</v>
      </c>
      <c r="F4" s="235"/>
      <c r="G4" s="235"/>
      <c r="H4" s="235"/>
      <c r="I4" s="170" t="s">
        <v>85</v>
      </c>
      <c r="J4" s="170"/>
      <c r="K4" s="170"/>
      <c r="L4" s="170"/>
      <c r="M4" s="170"/>
      <c r="N4" s="236"/>
      <c r="O4" s="15"/>
      <c r="P4" s="247" t="s">
        <v>18</v>
      </c>
      <c r="Q4" s="248"/>
      <c r="R4" s="248"/>
      <c r="S4" s="248"/>
      <c r="T4" s="248"/>
      <c r="U4" s="248"/>
      <c r="V4" s="248"/>
      <c r="W4" s="248"/>
      <c r="X4" s="248"/>
      <c r="Y4" s="248"/>
      <c r="Z4" s="248"/>
      <c r="AA4" s="248"/>
      <c r="AB4" s="249">
        <f>M15</f>
        <v>0.79166666666666663</v>
      </c>
      <c r="AC4" s="249"/>
      <c r="AD4" s="249"/>
      <c r="AE4" s="249"/>
      <c r="AF4" s="249"/>
      <c r="AG4" s="249"/>
      <c r="AH4" s="249"/>
      <c r="AI4" s="249"/>
      <c r="AJ4" s="249"/>
      <c r="AK4" s="249"/>
      <c r="AL4" s="249"/>
      <c r="AM4" s="249"/>
      <c r="AN4" s="249"/>
      <c r="AO4" s="249"/>
      <c r="AP4" s="249"/>
      <c r="AQ4" s="249"/>
      <c r="AR4" s="249"/>
      <c r="AS4" s="35" t="s">
        <v>19</v>
      </c>
      <c r="AU4" s="167"/>
      <c r="AV4" s="167"/>
      <c r="AW4" s="167"/>
    </row>
    <row r="5" spans="1:49" ht="17.25" customHeight="1" thickBot="1" x14ac:dyDescent="0.3">
      <c r="A5" s="171" t="s">
        <v>26</v>
      </c>
      <c r="B5" s="172"/>
      <c r="C5" s="212" t="str">
        <f>Liste!G7&amp;Liste!H8</f>
        <v>:MEHMET DEMİRKAN</v>
      </c>
      <c r="D5" s="212"/>
      <c r="E5" s="230" t="s">
        <v>25</v>
      </c>
      <c r="F5" s="230"/>
      <c r="G5" s="230"/>
      <c r="H5" s="230"/>
      <c r="I5" s="212" t="str">
        <f>Liste!G8&amp;" "&amp;Liste!H7</f>
        <v>: MATEMATİK</v>
      </c>
      <c r="J5" s="212"/>
      <c r="K5" s="212"/>
      <c r="L5" s="212"/>
      <c r="M5" s="212"/>
      <c r="N5" s="250"/>
      <c r="O5" s="15"/>
      <c r="P5" s="207" t="s">
        <v>41</v>
      </c>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c r="AU5" s="167"/>
      <c r="AV5" s="167"/>
      <c r="AW5" s="167"/>
    </row>
    <row r="6" spans="1:49" ht="25.5" customHeight="1" thickBot="1" x14ac:dyDescent="0.3">
      <c r="A6" s="3"/>
      <c r="B6" s="3"/>
      <c r="C6" s="3"/>
      <c r="D6" s="3"/>
      <c r="E6" s="3"/>
      <c r="F6" s="3"/>
      <c r="G6" s="3"/>
      <c r="H6" s="3"/>
      <c r="I6" s="3"/>
      <c r="J6" s="3"/>
      <c r="K6" s="3"/>
      <c r="L6" s="3"/>
      <c r="M6" s="3"/>
      <c r="N6" s="3"/>
      <c r="O6" s="15"/>
      <c r="P6" s="218" t="str">
        <f>AW8&amp;AW9&amp;AW10&amp;AW11&amp;AW12&amp;AW13&amp;AW14&amp;AW15&amp;AW16&amp;AW17&amp;AW18&amp;AW19&amp;AW20&amp;AW21&amp;AW22&amp;AW23&amp;AW24&amp;AW25&amp;AW26&amp;AW27&amp;AW28&amp;AW29&amp;AW30&amp;AW31&amp;AW32&amp;AW33&amp;AW34&amp;AW35&amp;AW36&amp;AW37&amp;AW38&amp;AW39&amp;AW40&amp;AW41&amp;AW42&amp;AW43&amp;AW44&amp;AW45&amp;AW46&amp;AW47</f>
        <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20"/>
      <c r="AU6" s="167"/>
      <c r="AV6" s="167"/>
      <c r="AW6" s="167"/>
    </row>
    <row r="7" spans="1:49" ht="25.5" customHeight="1" thickBot="1" x14ac:dyDescent="0.3">
      <c r="A7" s="213" t="s">
        <v>20</v>
      </c>
      <c r="B7" s="214"/>
      <c r="C7" s="215"/>
      <c r="D7" s="41" t="s">
        <v>16</v>
      </c>
      <c r="E7" s="3"/>
      <c r="F7" s="176" t="s">
        <v>9</v>
      </c>
      <c r="G7" s="177"/>
      <c r="H7" s="177"/>
      <c r="I7" s="177"/>
      <c r="J7" s="177"/>
      <c r="K7" s="177"/>
      <c r="L7" s="177"/>
      <c r="M7" s="177"/>
      <c r="N7" s="178"/>
      <c r="O7" s="16"/>
      <c r="P7" s="218"/>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20"/>
      <c r="AU7" s="167"/>
      <c r="AV7" s="167"/>
      <c r="AW7" s="167"/>
    </row>
    <row r="8" spans="1:49" ht="25.5" customHeight="1" x14ac:dyDescent="0.25">
      <c r="A8" s="25">
        <v>1</v>
      </c>
      <c r="B8" s="173" t="s">
        <v>164</v>
      </c>
      <c r="C8" s="173"/>
      <c r="D8" s="150">
        <v>10</v>
      </c>
      <c r="E8" s="3"/>
      <c r="F8" s="210" t="s">
        <v>33</v>
      </c>
      <c r="G8" s="211"/>
      <c r="H8" s="211"/>
      <c r="I8" s="211"/>
      <c r="J8" s="211"/>
      <c r="K8" s="211"/>
      <c r="L8" s="211"/>
      <c r="M8" s="174">
        <f>COUNTIF(AS52:AS100,"GEÇMEZ")</f>
        <v>5</v>
      </c>
      <c r="N8" s="175"/>
      <c r="O8" s="16"/>
      <c r="P8" s="218"/>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20"/>
      <c r="AU8" s="10" t="str">
        <f t="shared" ref="AU8:AU47" si="0">IF(B8=0,"",B8)</f>
        <v>KÜMELER</v>
      </c>
      <c r="AV8" s="11">
        <f>D101</f>
        <v>95.833333333333343</v>
      </c>
      <c r="AW8" s="9" t="str">
        <f>IF(AV8&lt;50,"   * "&amp;"Soru-"&amp;A8&amp;"-"&amp;AU8,"")</f>
        <v/>
      </c>
    </row>
    <row r="9" spans="1:49" ht="25.5" customHeight="1" thickBot="1" x14ac:dyDescent="0.3">
      <c r="A9" s="25">
        <v>2</v>
      </c>
      <c r="B9" s="173" t="s">
        <v>165</v>
      </c>
      <c r="C9" s="173"/>
      <c r="D9" s="151">
        <v>10</v>
      </c>
      <c r="E9" s="3"/>
      <c r="F9" s="210" t="s">
        <v>34</v>
      </c>
      <c r="G9" s="211"/>
      <c r="H9" s="211"/>
      <c r="I9" s="211"/>
      <c r="J9" s="211"/>
      <c r="K9" s="211"/>
      <c r="L9" s="211"/>
      <c r="M9" s="174">
        <f>COUNTIF(AS52:AS100,"GEÇER")</f>
        <v>2</v>
      </c>
      <c r="N9" s="175"/>
      <c r="O9" s="16"/>
      <c r="P9" s="218"/>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20"/>
      <c r="AU9" s="10" t="str">
        <f t="shared" si="0"/>
        <v>KARTEZYEN ÇARPIM</v>
      </c>
      <c r="AV9" s="11">
        <f>E101</f>
        <v>57.083333333333329</v>
      </c>
      <c r="AW9" s="9" t="str">
        <f t="shared" ref="AW9:AW47" si="1">IF(AV9&lt;50,"   * "&amp;"Soru-"&amp;A9&amp;"-"&amp;AU9,"")</f>
        <v/>
      </c>
    </row>
    <row r="10" spans="1:49" ht="17.25" customHeight="1" x14ac:dyDescent="0.25">
      <c r="A10" s="25">
        <v>3</v>
      </c>
      <c r="B10" s="173" t="s">
        <v>166</v>
      </c>
      <c r="C10" s="173"/>
      <c r="D10" s="151">
        <v>10</v>
      </c>
      <c r="E10" s="3"/>
      <c r="F10" s="210" t="s">
        <v>35</v>
      </c>
      <c r="G10" s="211"/>
      <c r="H10" s="211"/>
      <c r="I10" s="211"/>
      <c r="J10" s="211"/>
      <c r="K10" s="211"/>
      <c r="L10" s="211"/>
      <c r="M10" s="174">
        <f>COUNTIF(AS52:AS100,"ORTA")</f>
        <v>4</v>
      </c>
      <c r="N10" s="175"/>
      <c r="O10" s="16"/>
      <c r="P10" s="221" t="s">
        <v>42</v>
      </c>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3"/>
      <c r="AU10" s="10" t="str">
        <f t="shared" si="0"/>
        <v>1. DER. BİR BİLİNMEYENLİ DENK.</v>
      </c>
      <c r="AV10" s="11">
        <f>F101</f>
        <v>71.25</v>
      </c>
      <c r="AW10" s="9" t="str">
        <f t="shared" si="1"/>
        <v/>
      </c>
    </row>
    <row r="11" spans="1:49" ht="17.25" customHeight="1" x14ac:dyDescent="0.25">
      <c r="A11" s="25">
        <v>4</v>
      </c>
      <c r="B11" s="173" t="s">
        <v>167</v>
      </c>
      <c r="C11" s="173"/>
      <c r="D11" s="151">
        <v>10</v>
      </c>
      <c r="E11" s="3"/>
      <c r="F11" s="210" t="s">
        <v>36</v>
      </c>
      <c r="G11" s="211"/>
      <c r="H11" s="211"/>
      <c r="I11" s="211"/>
      <c r="J11" s="211"/>
      <c r="K11" s="211"/>
      <c r="L11" s="211"/>
      <c r="M11" s="174">
        <f>COUNTIF(AS52:AS100,"İYİ")</f>
        <v>6</v>
      </c>
      <c r="N11" s="175"/>
      <c r="O11" s="16"/>
      <c r="P11" s="224"/>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6"/>
      <c r="AU11" s="10" t="str">
        <f t="shared" si="0"/>
        <v>1. DER. BİR BİLİNMEYENLİ EŞİT.</v>
      </c>
      <c r="AV11" s="11">
        <f>G101</f>
        <v>64.166666666666671</v>
      </c>
      <c r="AW11" s="9" t="str">
        <f t="shared" si="1"/>
        <v/>
      </c>
    </row>
    <row r="12" spans="1:49" ht="17.25" customHeight="1" x14ac:dyDescent="0.25">
      <c r="A12" s="25">
        <v>5</v>
      </c>
      <c r="B12" s="173" t="s">
        <v>166</v>
      </c>
      <c r="C12" s="173"/>
      <c r="D12" s="151">
        <v>10</v>
      </c>
      <c r="E12" s="3"/>
      <c r="F12" s="210" t="s">
        <v>37</v>
      </c>
      <c r="G12" s="211"/>
      <c r="H12" s="211"/>
      <c r="I12" s="211"/>
      <c r="J12" s="211"/>
      <c r="K12" s="211"/>
      <c r="L12" s="211"/>
      <c r="M12" s="174">
        <f>COUNTIF(AS52:AS100,"PEKİYİ")</f>
        <v>7</v>
      </c>
      <c r="N12" s="175"/>
      <c r="O12" s="16"/>
      <c r="P12" s="224"/>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6"/>
      <c r="AU12" s="10" t="str">
        <f t="shared" si="0"/>
        <v>1. DER. BİR BİLİNMEYENLİ DENK.</v>
      </c>
      <c r="AV12" s="11">
        <f>H101</f>
        <v>69.166666666666671</v>
      </c>
      <c r="AW12" s="9" t="str">
        <f t="shared" si="1"/>
        <v/>
      </c>
    </row>
    <row r="13" spans="1:49" ht="17.25" customHeight="1" thickBot="1" x14ac:dyDescent="0.3">
      <c r="A13" s="25">
        <v>6</v>
      </c>
      <c r="B13" s="173" t="s">
        <v>168</v>
      </c>
      <c r="C13" s="173"/>
      <c r="D13" s="151">
        <v>10</v>
      </c>
      <c r="E13" s="3"/>
      <c r="F13" s="231"/>
      <c r="G13" s="232"/>
      <c r="H13" s="232"/>
      <c r="I13" s="232"/>
      <c r="J13" s="232"/>
      <c r="K13" s="232"/>
      <c r="L13" s="232"/>
      <c r="M13" s="232"/>
      <c r="N13" s="233"/>
      <c r="O13" s="16"/>
      <c r="P13" s="227"/>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9"/>
      <c r="AU13" s="10" t="str">
        <f t="shared" si="0"/>
        <v>PERİYODİK OLARAK TEKRAR ED.</v>
      </c>
      <c r="AV13" s="11">
        <f>I101</f>
        <v>85.833333333333343</v>
      </c>
      <c r="AW13" s="9" t="str">
        <f t="shared" si="1"/>
        <v/>
      </c>
    </row>
    <row r="14" spans="1:49" ht="17.25" customHeight="1" x14ac:dyDescent="0.25">
      <c r="A14" s="25">
        <v>7</v>
      </c>
      <c r="B14" s="173" t="s">
        <v>169</v>
      </c>
      <c r="C14" s="173"/>
      <c r="D14" s="151">
        <v>10</v>
      </c>
      <c r="E14" s="3"/>
      <c r="F14" s="210" t="s">
        <v>10</v>
      </c>
      <c r="G14" s="211"/>
      <c r="H14" s="211"/>
      <c r="I14" s="211"/>
      <c r="J14" s="211"/>
      <c r="K14" s="211"/>
      <c r="L14" s="211"/>
      <c r="M14" s="216">
        <f>IF(COUNT(AR52:AR100)=0," ",SUM(AR52:AR100)/COUNT(AR52:AR100))</f>
        <v>68.75</v>
      </c>
      <c r="N14" s="217"/>
      <c r="O14" s="17"/>
      <c r="P14" s="36"/>
      <c r="Q14" s="37"/>
      <c r="R14" s="37"/>
      <c r="S14" s="37"/>
      <c r="T14" s="37"/>
      <c r="U14" s="37"/>
      <c r="V14" s="37"/>
      <c r="W14" s="37"/>
      <c r="X14" s="37"/>
      <c r="Y14" s="37"/>
      <c r="Z14" s="37"/>
      <c r="AA14" s="180" t="str">
        <f>Liste!H8</f>
        <v>MEHMET DEMİRKAN</v>
      </c>
      <c r="AB14" s="180"/>
      <c r="AC14" s="180"/>
      <c r="AD14" s="180"/>
      <c r="AE14" s="180"/>
      <c r="AF14" s="180"/>
      <c r="AG14" s="180"/>
      <c r="AH14" s="180"/>
      <c r="AI14" s="180"/>
      <c r="AJ14" s="180"/>
      <c r="AK14" s="180"/>
      <c r="AL14" s="180"/>
      <c r="AM14" s="180"/>
      <c r="AN14" s="180"/>
      <c r="AO14" s="180"/>
      <c r="AP14" s="180"/>
      <c r="AQ14" s="180"/>
      <c r="AR14" s="180"/>
      <c r="AS14" s="181"/>
      <c r="AU14" s="10" t="str">
        <f t="shared" si="0"/>
        <v>OBEB</v>
      </c>
      <c r="AV14" s="11">
        <f>J101</f>
        <v>67.5</v>
      </c>
      <c r="AW14" s="9" t="str">
        <f t="shared" si="1"/>
        <v/>
      </c>
    </row>
    <row r="15" spans="1:49" ht="17.25" customHeight="1" thickBot="1" x14ac:dyDescent="0.3">
      <c r="A15" s="25">
        <v>8</v>
      </c>
      <c r="B15" s="173" t="s">
        <v>170</v>
      </c>
      <c r="C15" s="173"/>
      <c r="D15" s="151">
        <v>10</v>
      </c>
      <c r="E15" s="3"/>
      <c r="F15" s="197" t="s">
        <v>40</v>
      </c>
      <c r="G15" s="198"/>
      <c r="H15" s="198"/>
      <c r="I15" s="198"/>
      <c r="J15" s="198"/>
      <c r="K15" s="198"/>
      <c r="L15" s="198"/>
      <c r="M15" s="195">
        <f>SUM(M9:M12)/SUM(M8:M12)</f>
        <v>0.79166666666666663</v>
      </c>
      <c r="N15" s="196"/>
      <c r="O15" s="16"/>
      <c r="P15" s="38"/>
      <c r="Q15" s="39"/>
      <c r="R15" s="39"/>
      <c r="S15" s="39"/>
      <c r="T15" s="39"/>
      <c r="U15" s="39"/>
      <c r="V15" s="39"/>
      <c r="W15" s="39"/>
      <c r="X15" s="39"/>
      <c r="Y15" s="39"/>
      <c r="Z15" s="39"/>
      <c r="AA15" s="182" t="str">
        <f>Liste!H9</f>
        <v>MATEMATİK</v>
      </c>
      <c r="AB15" s="182"/>
      <c r="AC15" s="182"/>
      <c r="AD15" s="182"/>
      <c r="AE15" s="182"/>
      <c r="AF15" s="182"/>
      <c r="AG15" s="182"/>
      <c r="AH15" s="182"/>
      <c r="AI15" s="182"/>
      <c r="AJ15" s="182"/>
      <c r="AK15" s="182"/>
      <c r="AL15" s="182"/>
      <c r="AM15" s="182"/>
      <c r="AN15" s="182"/>
      <c r="AO15" s="182"/>
      <c r="AP15" s="182"/>
      <c r="AQ15" s="182"/>
      <c r="AR15" s="182"/>
      <c r="AS15" s="183"/>
      <c r="AU15" s="10" t="str">
        <f t="shared" si="0"/>
        <v>BÖLÜME-BÖLÜNEBİLME</v>
      </c>
      <c r="AV15" s="11">
        <f>K101</f>
        <v>67.083333333333329</v>
      </c>
      <c r="AW15" s="9" t="str">
        <f t="shared" si="1"/>
        <v/>
      </c>
    </row>
    <row r="16" spans="1:49" ht="17.25" customHeight="1" thickBot="1" x14ac:dyDescent="0.3">
      <c r="A16" s="25">
        <v>9</v>
      </c>
      <c r="B16" s="173" t="s">
        <v>171</v>
      </c>
      <c r="C16" s="173"/>
      <c r="D16" s="151">
        <v>10</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4"/>
      <c r="AU16" s="10" t="str">
        <f t="shared" si="0"/>
        <v>EKOK</v>
      </c>
      <c r="AV16" s="11">
        <f>L101</f>
        <v>59.583333333333329</v>
      </c>
      <c r="AW16" s="9" t="str">
        <f t="shared" si="1"/>
        <v/>
      </c>
    </row>
    <row r="17" spans="1:49" ht="17.25" customHeight="1" x14ac:dyDescent="0.25">
      <c r="A17" s="25">
        <v>10</v>
      </c>
      <c r="B17" s="173" t="s">
        <v>172</v>
      </c>
      <c r="C17" s="173"/>
      <c r="D17" s="151">
        <v>10</v>
      </c>
      <c r="E17" s="15"/>
      <c r="F17" s="190" t="s">
        <v>17</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2"/>
      <c r="AU17" s="10" t="str">
        <f t="shared" si="0"/>
        <v>EŞİTSİZLİK</v>
      </c>
      <c r="AV17" s="11">
        <f>M101</f>
        <v>50</v>
      </c>
      <c r="AW17" s="9" t="str">
        <f t="shared" si="1"/>
        <v/>
      </c>
    </row>
    <row r="18" spans="1:49" ht="17.25" customHeight="1" x14ac:dyDescent="0.25">
      <c r="A18" s="25">
        <v>11</v>
      </c>
      <c r="B18" s="251"/>
      <c r="C18" s="251"/>
      <c r="D18" s="48"/>
      <c r="E18" s="15"/>
      <c r="F18" s="19"/>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U18" s="10" t="str">
        <f t="shared" si="0"/>
        <v/>
      </c>
      <c r="AV18" s="11" t="str">
        <f>N101</f>
        <v xml:space="preserve"> </v>
      </c>
      <c r="AW18" s="9" t="str">
        <f t="shared" si="1"/>
        <v/>
      </c>
    </row>
    <row r="19" spans="1:49" ht="17.25" customHeight="1" x14ac:dyDescent="0.25">
      <c r="A19" s="25">
        <v>12</v>
      </c>
      <c r="B19" s="251"/>
      <c r="C19" s="251"/>
      <c r="D19" s="48"/>
      <c r="E19" s="15"/>
      <c r="F19" s="19"/>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U19" s="10" t="str">
        <f t="shared" si="0"/>
        <v/>
      </c>
      <c r="AV19" s="11" t="str">
        <f>O101</f>
        <v xml:space="preserve"> </v>
      </c>
      <c r="AW19" s="9" t="str">
        <f t="shared" si="1"/>
        <v/>
      </c>
    </row>
    <row r="20" spans="1:49" ht="17.25" customHeight="1" x14ac:dyDescent="0.25">
      <c r="A20" s="25">
        <v>13</v>
      </c>
      <c r="B20" s="251"/>
      <c r="C20" s="251"/>
      <c r="D20" s="48"/>
      <c r="E20" s="15"/>
      <c r="F20" s="1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1"/>
      <c r="AU20" s="10" t="str">
        <f t="shared" si="0"/>
        <v/>
      </c>
      <c r="AV20" s="11" t="str">
        <f>P101</f>
        <v xml:space="preserve"> </v>
      </c>
      <c r="AW20" s="9" t="str">
        <f t="shared" si="1"/>
        <v/>
      </c>
    </row>
    <row r="21" spans="1:49" ht="17.25" customHeight="1" x14ac:dyDescent="0.25">
      <c r="A21" s="25">
        <v>14</v>
      </c>
      <c r="B21" s="251"/>
      <c r="C21" s="251"/>
      <c r="D21" s="48"/>
      <c r="E21" s="15"/>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1"/>
      <c r="AU21" s="10" t="str">
        <f t="shared" si="0"/>
        <v/>
      </c>
      <c r="AV21" s="11" t="str">
        <f>Q101</f>
        <v xml:space="preserve"> </v>
      </c>
      <c r="AW21" s="9" t="str">
        <f t="shared" si="1"/>
        <v/>
      </c>
    </row>
    <row r="22" spans="1:49" ht="17.25" customHeight="1" x14ac:dyDescent="0.25">
      <c r="A22" s="25">
        <v>15</v>
      </c>
      <c r="B22" s="251"/>
      <c r="C22" s="251"/>
      <c r="D22" s="48"/>
      <c r="E22" s="15"/>
      <c r="F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c r="AU22" s="10" t="str">
        <f t="shared" si="0"/>
        <v/>
      </c>
      <c r="AV22" s="11" t="str">
        <f>R101</f>
        <v xml:space="preserve"> </v>
      </c>
      <c r="AW22" s="9" t="str">
        <f t="shared" si="1"/>
        <v/>
      </c>
    </row>
    <row r="23" spans="1:49" ht="17.25" customHeight="1" x14ac:dyDescent="0.25">
      <c r="A23" s="25">
        <v>16</v>
      </c>
      <c r="B23" s="251"/>
      <c r="C23" s="251"/>
      <c r="D23" s="48"/>
      <c r="E23" s="15"/>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c r="AU23" s="10" t="str">
        <f t="shared" si="0"/>
        <v/>
      </c>
      <c r="AV23" s="11" t="str">
        <f>S101</f>
        <v xml:space="preserve"> </v>
      </c>
      <c r="AW23" s="9" t="str">
        <f t="shared" si="1"/>
        <v/>
      </c>
    </row>
    <row r="24" spans="1:49" ht="17.25" customHeight="1" x14ac:dyDescent="0.25">
      <c r="A24" s="25">
        <v>17</v>
      </c>
      <c r="B24" s="251"/>
      <c r="C24" s="251"/>
      <c r="D24" s="48"/>
      <c r="E24" s="15"/>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1"/>
      <c r="AU24" s="10" t="str">
        <f t="shared" si="0"/>
        <v/>
      </c>
      <c r="AV24" s="11" t="str">
        <f>T101</f>
        <v xml:space="preserve"> </v>
      </c>
      <c r="AW24" s="9" t="str">
        <f t="shared" si="1"/>
        <v/>
      </c>
    </row>
    <row r="25" spans="1:49" ht="17.25" customHeight="1" x14ac:dyDescent="0.25">
      <c r="A25" s="25">
        <v>18</v>
      </c>
      <c r="B25" s="251"/>
      <c r="C25" s="251"/>
      <c r="D25" s="48"/>
      <c r="E25" s="15"/>
      <c r="F25" s="19"/>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1"/>
      <c r="AU25" s="10" t="str">
        <f t="shared" si="0"/>
        <v/>
      </c>
      <c r="AV25" s="11" t="str">
        <f>U101</f>
        <v xml:space="preserve"> </v>
      </c>
      <c r="AW25" s="9" t="str">
        <f t="shared" si="1"/>
        <v/>
      </c>
    </row>
    <row r="26" spans="1:49" ht="17.25" customHeight="1" x14ac:dyDescent="0.25">
      <c r="A26" s="25">
        <v>19</v>
      </c>
      <c r="B26" s="251"/>
      <c r="C26" s="251"/>
      <c r="D26" s="48"/>
      <c r="E26" s="15"/>
      <c r="F26" s="1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1"/>
      <c r="AU26" s="10" t="str">
        <f t="shared" si="0"/>
        <v/>
      </c>
      <c r="AV26" s="11" t="str">
        <f>V101</f>
        <v xml:space="preserve"> </v>
      </c>
      <c r="AW26" s="9" t="str">
        <f t="shared" si="1"/>
        <v/>
      </c>
    </row>
    <row r="27" spans="1:49" ht="17.25" customHeight="1" x14ac:dyDescent="0.25">
      <c r="A27" s="25">
        <v>20</v>
      </c>
      <c r="B27" s="251"/>
      <c r="C27" s="251"/>
      <c r="D27" s="48"/>
      <c r="E27" s="15"/>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1"/>
      <c r="AU27" s="10" t="str">
        <f t="shared" si="0"/>
        <v/>
      </c>
      <c r="AV27" s="11" t="str">
        <f>W101</f>
        <v xml:space="preserve"> </v>
      </c>
      <c r="AW27" s="9" t="str">
        <f t="shared" si="1"/>
        <v/>
      </c>
    </row>
    <row r="28" spans="1:49" ht="17.25" customHeight="1" x14ac:dyDescent="0.25">
      <c r="A28" s="25">
        <v>21</v>
      </c>
      <c r="B28" s="251"/>
      <c r="C28" s="251"/>
      <c r="D28" s="48"/>
      <c r="E28" s="15"/>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1"/>
      <c r="AU28" s="10" t="str">
        <f t="shared" si="0"/>
        <v/>
      </c>
      <c r="AV28" s="11" t="str">
        <f>X101</f>
        <v xml:space="preserve"> </v>
      </c>
      <c r="AW28" s="9" t="str">
        <f t="shared" si="1"/>
        <v/>
      </c>
    </row>
    <row r="29" spans="1:49" ht="17.25" customHeight="1" x14ac:dyDescent="0.25">
      <c r="A29" s="25">
        <v>22</v>
      </c>
      <c r="B29" s="251"/>
      <c r="C29" s="251"/>
      <c r="D29" s="48"/>
      <c r="E29" s="15"/>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1"/>
      <c r="AU29" s="10" t="str">
        <f t="shared" si="0"/>
        <v/>
      </c>
      <c r="AV29" s="11" t="str">
        <f>Y101</f>
        <v xml:space="preserve"> </v>
      </c>
      <c r="AW29" s="9" t="str">
        <f t="shared" si="1"/>
        <v/>
      </c>
    </row>
    <row r="30" spans="1:49" ht="17.25" customHeight="1" x14ac:dyDescent="0.25">
      <c r="A30" s="25">
        <v>23</v>
      </c>
      <c r="B30" s="251"/>
      <c r="C30" s="251"/>
      <c r="D30" s="48"/>
      <c r="E30" s="15"/>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1"/>
      <c r="AU30" s="10" t="str">
        <f t="shared" si="0"/>
        <v/>
      </c>
      <c r="AV30" s="11" t="str">
        <f>Z101</f>
        <v xml:space="preserve"> </v>
      </c>
      <c r="AW30" s="9" t="str">
        <f t="shared" si="1"/>
        <v/>
      </c>
    </row>
    <row r="31" spans="1:49" ht="17.25" customHeight="1" x14ac:dyDescent="0.25">
      <c r="A31" s="25">
        <v>24</v>
      </c>
      <c r="B31" s="251"/>
      <c r="C31" s="251"/>
      <c r="D31" s="48"/>
      <c r="E31" s="15"/>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1"/>
      <c r="AU31" s="10" t="str">
        <f t="shared" si="0"/>
        <v/>
      </c>
      <c r="AV31" s="11" t="str">
        <f>AA101</f>
        <v xml:space="preserve"> </v>
      </c>
      <c r="AW31" s="9" t="str">
        <f t="shared" si="1"/>
        <v/>
      </c>
    </row>
    <row r="32" spans="1:49" ht="17.25" customHeight="1" x14ac:dyDescent="0.25">
      <c r="A32" s="25">
        <v>25</v>
      </c>
      <c r="B32" s="251"/>
      <c r="C32" s="251"/>
      <c r="D32" s="48"/>
      <c r="E32" s="15"/>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
      <c r="AU32" s="10" t="str">
        <f t="shared" si="0"/>
        <v/>
      </c>
      <c r="AV32" s="11" t="str">
        <f>AB101</f>
        <v xml:space="preserve"> </v>
      </c>
      <c r="AW32" s="9" t="str">
        <f t="shared" si="1"/>
        <v/>
      </c>
    </row>
    <row r="33" spans="1:49" ht="17.25" customHeight="1" x14ac:dyDescent="0.25">
      <c r="A33" s="25">
        <v>26</v>
      </c>
      <c r="B33" s="166"/>
      <c r="C33" s="166"/>
      <c r="D33" s="48"/>
      <c r="E33" s="15"/>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
      <c r="AU33" s="10" t="str">
        <f t="shared" si="0"/>
        <v/>
      </c>
      <c r="AV33" s="11" t="str">
        <f>AC101</f>
        <v xml:space="preserve"> </v>
      </c>
      <c r="AW33" s="9" t="str">
        <f t="shared" si="1"/>
        <v/>
      </c>
    </row>
    <row r="34" spans="1:49" ht="17.25" customHeight="1" x14ac:dyDescent="0.25">
      <c r="A34" s="25">
        <v>27</v>
      </c>
      <c r="B34" s="166"/>
      <c r="C34" s="166"/>
      <c r="D34" s="48"/>
      <c r="E34" s="15"/>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1"/>
      <c r="AU34" s="10" t="str">
        <f t="shared" si="0"/>
        <v/>
      </c>
      <c r="AV34" s="11" t="str">
        <f>AD101</f>
        <v xml:space="preserve"> </v>
      </c>
      <c r="AW34" s="9" t="str">
        <f t="shared" si="1"/>
        <v/>
      </c>
    </row>
    <row r="35" spans="1:49" ht="17.25" customHeight="1" x14ac:dyDescent="0.25">
      <c r="A35" s="25">
        <v>28</v>
      </c>
      <c r="B35" s="166"/>
      <c r="C35" s="166"/>
      <c r="D35" s="48"/>
      <c r="E35" s="15"/>
      <c r="F35" s="19"/>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1"/>
      <c r="AU35" s="10" t="str">
        <f t="shared" si="0"/>
        <v/>
      </c>
      <c r="AV35" s="11" t="str">
        <f>AE101</f>
        <v xml:space="preserve"> </v>
      </c>
      <c r="AW35" s="9" t="str">
        <f t="shared" si="1"/>
        <v/>
      </c>
    </row>
    <row r="36" spans="1:49" ht="17.25" customHeight="1" x14ac:dyDescent="0.25">
      <c r="A36" s="25">
        <v>29</v>
      </c>
      <c r="B36" s="166"/>
      <c r="C36" s="166"/>
      <c r="D36" s="48"/>
      <c r="E36" s="15"/>
      <c r="F36" s="19"/>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1"/>
      <c r="AU36" s="10" t="str">
        <f t="shared" si="0"/>
        <v/>
      </c>
      <c r="AV36" s="11" t="str">
        <f>AF101</f>
        <v xml:space="preserve"> </v>
      </c>
      <c r="AW36" s="9" t="str">
        <f t="shared" si="1"/>
        <v/>
      </c>
    </row>
    <row r="37" spans="1:49" ht="17.25" customHeight="1" x14ac:dyDescent="0.25">
      <c r="A37" s="25">
        <v>30</v>
      </c>
      <c r="B37" s="166"/>
      <c r="C37" s="166"/>
      <c r="D37" s="48"/>
      <c r="E37" s="15"/>
      <c r="F37" s="19"/>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1"/>
      <c r="AU37" s="10" t="str">
        <f t="shared" si="0"/>
        <v/>
      </c>
      <c r="AV37" s="11" t="str">
        <f>AG101</f>
        <v xml:space="preserve"> </v>
      </c>
      <c r="AW37" s="9" t="str">
        <f t="shared" si="1"/>
        <v/>
      </c>
    </row>
    <row r="38" spans="1:49" ht="17.25" customHeight="1" x14ac:dyDescent="0.25">
      <c r="A38" s="25">
        <v>31</v>
      </c>
      <c r="B38" s="166"/>
      <c r="C38" s="166"/>
      <c r="D38" s="48"/>
      <c r="E38" s="15"/>
      <c r="F38" s="19"/>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1"/>
      <c r="AU38" s="10" t="str">
        <f t="shared" si="0"/>
        <v/>
      </c>
      <c r="AV38" s="11" t="str">
        <f>AH101</f>
        <v xml:space="preserve"> </v>
      </c>
      <c r="AW38" s="9" t="str">
        <f t="shared" si="1"/>
        <v/>
      </c>
    </row>
    <row r="39" spans="1:49" ht="17.25" customHeight="1" x14ac:dyDescent="0.25">
      <c r="A39" s="25">
        <v>32</v>
      </c>
      <c r="B39" s="166"/>
      <c r="C39" s="166"/>
      <c r="D39" s="48"/>
      <c r="E39" s="15"/>
      <c r="F39" s="19"/>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1"/>
      <c r="AU39" s="10" t="str">
        <f t="shared" si="0"/>
        <v/>
      </c>
      <c r="AV39" s="11" t="str">
        <f>AI101</f>
        <v xml:space="preserve"> </v>
      </c>
      <c r="AW39" s="9" t="str">
        <f t="shared" si="1"/>
        <v/>
      </c>
    </row>
    <row r="40" spans="1:49" ht="17.25" customHeight="1" x14ac:dyDescent="0.25">
      <c r="A40" s="25">
        <v>33</v>
      </c>
      <c r="B40" s="166"/>
      <c r="C40" s="166"/>
      <c r="D40" s="48"/>
      <c r="E40" s="15"/>
      <c r="F40" s="19"/>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1"/>
      <c r="AU40" s="10" t="str">
        <f t="shared" si="0"/>
        <v/>
      </c>
      <c r="AV40" s="11" t="str">
        <f>AJ101</f>
        <v xml:space="preserve"> </v>
      </c>
      <c r="AW40" s="9" t="str">
        <f t="shared" si="1"/>
        <v/>
      </c>
    </row>
    <row r="41" spans="1:49" ht="17.25" customHeight="1" x14ac:dyDescent="0.25">
      <c r="A41" s="25">
        <v>34</v>
      </c>
      <c r="B41" s="166"/>
      <c r="C41" s="166"/>
      <c r="D41" s="48"/>
      <c r="E41" s="15"/>
      <c r="F41" s="19"/>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1"/>
      <c r="AU41" s="10" t="str">
        <f t="shared" si="0"/>
        <v/>
      </c>
      <c r="AV41" s="11" t="str">
        <f>AK101</f>
        <v xml:space="preserve"> </v>
      </c>
      <c r="AW41" s="9" t="str">
        <f t="shared" si="1"/>
        <v/>
      </c>
    </row>
    <row r="42" spans="1:49" ht="17.25" customHeight="1" x14ac:dyDescent="0.25">
      <c r="A42" s="25">
        <v>35</v>
      </c>
      <c r="B42" s="166"/>
      <c r="C42" s="166"/>
      <c r="D42" s="48"/>
      <c r="E42" s="15"/>
      <c r="F42" s="19"/>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1"/>
      <c r="AU42" s="10" t="str">
        <f t="shared" si="0"/>
        <v/>
      </c>
      <c r="AV42" s="11" t="str">
        <f>AL101</f>
        <v xml:space="preserve"> </v>
      </c>
      <c r="AW42" s="9" t="str">
        <f t="shared" si="1"/>
        <v/>
      </c>
    </row>
    <row r="43" spans="1:49" ht="17.25" customHeight="1" x14ac:dyDescent="0.25">
      <c r="A43" s="25">
        <v>36</v>
      </c>
      <c r="B43" s="166"/>
      <c r="C43" s="166"/>
      <c r="D43" s="48"/>
      <c r="E43" s="15"/>
      <c r="F43" s="19"/>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1"/>
      <c r="AU43" s="10" t="str">
        <f t="shared" si="0"/>
        <v/>
      </c>
      <c r="AV43" s="11" t="str">
        <f>AM101</f>
        <v xml:space="preserve"> </v>
      </c>
      <c r="AW43" s="9" t="str">
        <f t="shared" si="1"/>
        <v/>
      </c>
    </row>
    <row r="44" spans="1:49" ht="17.25" customHeight="1" x14ac:dyDescent="0.25">
      <c r="A44" s="25">
        <v>37</v>
      </c>
      <c r="B44" s="166"/>
      <c r="C44" s="166"/>
      <c r="D44" s="48"/>
      <c r="E44" s="15"/>
      <c r="F44" s="19"/>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1"/>
      <c r="AU44" s="10" t="str">
        <f t="shared" si="0"/>
        <v/>
      </c>
      <c r="AV44" s="11" t="str">
        <f>AN101</f>
        <v xml:space="preserve"> </v>
      </c>
      <c r="AW44" s="9" t="str">
        <f t="shared" si="1"/>
        <v/>
      </c>
    </row>
    <row r="45" spans="1:49" ht="17.25" customHeight="1" x14ac:dyDescent="0.25">
      <c r="A45" s="25">
        <v>38</v>
      </c>
      <c r="B45" s="166"/>
      <c r="C45" s="166"/>
      <c r="D45" s="48"/>
      <c r="E45" s="15"/>
      <c r="F45" s="19"/>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1"/>
      <c r="AU45" s="10" t="str">
        <f t="shared" si="0"/>
        <v/>
      </c>
      <c r="AV45" s="11" t="str">
        <f>AO101</f>
        <v xml:space="preserve"> </v>
      </c>
      <c r="AW45" s="9" t="str">
        <f t="shared" si="1"/>
        <v/>
      </c>
    </row>
    <row r="46" spans="1:49" ht="17.25" customHeight="1" x14ac:dyDescent="0.25">
      <c r="A46" s="25">
        <v>39</v>
      </c>
      <c r="B46" s="166"/>
      <c r="C46" s="166"/>
      <c r="D46" s="48"/>
      <c r="E46" s="15"/>
      <c r="F46" s="19"/>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1"/>
      <c r="AU46" s="10" t="str">
        <f t="shared" si="0"/>
        <v/>
      </c>
      <c r="AV46" s="11" t="str">
        <f>AP101</f>
        <v xml:space="preserve"> </v>
      </c>
      <c r="AW46" s="9" t="str">
        <f t="shared" si="1"/>
        <v/>
      </c>
    </row>
    <row r="47" spans="1:49" ht="17.25" customHeight="1" x14ac:dyDescent="0.25">
      <c r="A47" s="25">
        <v>40</v>
      </c>
      <c r="B47" s="166"/>
      <c r="C47" s="166"/>
      <c r="D47" s="48"/>
      <c r="E47" s="15"/>
      <c r="F47" s="19"/>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1"/>
      <c r="AU47" s="10" t="str">
        <f t="shared" si="0"/>
        <v/>
      </c>
      <c r="AV47" s="11" t="str">
        <f>AQ101</f>
        <v xml:space="preserve"> </v>
      </c>
      <c r="AW47" s="9" t="str">
        <f t="shared" si="1"/>
        <v/>
      </c>
    </row>
    <row r="48" spans="1:49" ht="21" customHeight="1" thickBot="1" x14ac:dyDescent="0.3">
      <c r="A48" s="204" t="s">
        <v>8</v>
      </c>
      <c r="B48" s="205"/>
      <c r="C48" s="206"/>
      <c r="D48" s="26">
        <f>SUM(D8:D47)</f>
        <v>100</v>
      </c>
      <c r="E48" s="15"/>
      <c r="F48" s="22"/>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4"/>
      <c r="AU48" s="10"/>
      <c r="AV48" s="11"/>
    </row>
    <row r="49" spans="1:48" s="2" customFormat="1" ht="17.25" customHeight="1" thickBot="1" x14ac:dyDescent="0.3">
      <c r="A49" s="3"/>
      <c r="B49" s="3"/>
      <c r="C49" s="3"/>
      <c r="D49" s="3"/>
      <c r="E49" s="3"/>
      <c r="F49" s="1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U49" s="10"/>
      <c r="AV49" s="11"/>
    </row>
    <row r="50" spans="1:48" s="2" customFormat="1" ht="19.5" customHeight="1" x14ac:dyDescent="0.25">
      <c r="A50" s="201" t="s">
        <v>0</v>
      </c>
      <c r="B50" s="202"/>
      <c r="C50" s="203"/>
      <c r="D50" s="193" t="s">
        <v>1</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4"/>
      <c r="AR50" s="186" t="s">
        <v>6</v>
      </c>
      <c r="AS50" s="188" t="s">
        <v>2</v>
      </c>
      <c r="AU50" s="10"/>
      <c r="AV50" s="11"/>
    </row>
    <row r="51" spans="1:48" s="2" customFormat="1" ht="28.5" customHeight="1" thickBot="1" x14ac:dyDescent="0.3">
      <c r="A51" s="97" t="s">
        <v>43</v>
      </c>
      <c r="B51" s="98" t="s">
        <v>44</v>
      </c>
      <c r="C51" s="99" t="s">
        <v>45</v>
      </c>
      <c r="D51" s="94">
        <v>1</v>
      </c>
      <c r="E51" s="95">
        <v>2</v>
      </c>
      <c r="F51" s="95">
        <v>3</v>
      </c>
      <c r="G51" s="95">
        <v>4</v>
      </c>
      <c r="H51" s="96">
        <v>5</v>
      </c>
      <c r="I51" s="132">
        <v>6</v>
      </c>
      <c r="J51" s="95">
        <v>7</v>
      </c>
      <c r="K51" s="95">
        <v>8</v>
      </c>
      <c r="L51" s="95">
        <v>9</v>
      </c>
      <c r="M51" s="96">
        <v>10</v>
      </c>
      <c r="N51" s="94">
        <v>11</v>
      </c>
      <c r="O51" s="95">
        <v>12</v>
      </c>
      <c r="P51" s="95">
        <v>13</v>
      </c>
      <c r="Q51" s="95">
        <v>14</v>
      </c>
      <c r="R51" s="96">
        <v>15</v>
      </c>
      <c r="S51" s="132">
        <v>16</v>
      </c>
      <c r="T51" s="95">
        <v>17</v>
      </c>
      <c r="U51" s="95">
        <v>18</v>
      </c>
      <c r="V51" s="95">
        <v>19</v>
      </c>
      <c r="W51" s="96">
        <v>20</v>
      </c>
      <c r="X51" s="94">
        <v>21</v>
      </c>
      <c r="Y51" s="95">
        <v>22</v>
      </c>
      <c r="Z51" s="95">
        <v>23</v>
      </c>
      <c r="AA51" s="95">
        <v>24</v>
      </c>
      <c r="AB51" s="96">
        <v>25</v>
      </c>
      <c r="AC51" s="132">
        <v>26</v>
      </c>
      <c r="AD51" s="95">
        <v>27</v>
      </c>
      <c r="AE51" s="95">
        <v>28</v>
      </c>
      <c r="AF51" s="95">
        <v>29</v>
      </c>
      <c r="AG51" s="96">
        <v>30</v>
      </c>
      <c r="AH51" s="94">
        <v>31</v>
      </c>
      <c r="AI51" s="95">
        <v>32</v>
      </c>
      <c r="AJ51" s="94">
        <v>33</v>
      </c>
      <c r="AK51" s="95">
        <v>34</v>
      </c>
      <c r="AL51" s="94">
        <v>35</v>
      </c>
      <c r="AM51" s="95">
        <v>36</v>
      </c>
      <c r="AN51" s="94">
        <v>37</v>
      </c>
      <c r="AO51" s="95">
        <v>38</v>
      </c>
      <c r="AP51" s="94">
        <v>39</v>
      </c>
      <c r="AQ51" s="95">
        <v>40</v>
      </c>
      <c r="AR51" s="187"/>
      <c r="AS51" s="189"/>
      <c r="AU51" s="10"/>
      <c r="AV51" s="11"/>
    </row>
    <row r="52" spans="1:48" s="2" customFormat="1" ht="16.350000000000001" customHeight="1" x14ac:dyDescent="0.25">
      <c r="A52" s="18">
        <v>1</v>
      </c>
      <c r="B52" s="152">
        <v>1</v>
      </c>
      <c r="C52" s="153" t="s">
        <v>137</v>
      </c>
      <c r="D52" s="154">
        <v>10</v>
      </c>
      <c r="E52" s="155">
        <v>0</v>
      </c>
      <c r="F52" s="155">
        <v>7</v>
      </c>
      <c r="G52" s="155">
        <v>8</v>
      </c>
      <c r="H52" s="156">
        <v>8</v>
      </c>
      <c r="I52" s="157">
        <v>10</v>
      </c>
      <c r="J52" s="155">
        <v>5</v>
      </c>
      <c r="K52" s="155">
        <v>10</v>
      </c>
      <c r="L52" s="155">
        <v>5</v>
      </c>
      <c r="M52" s="156">
        <v>0</v>
      </c>
      <c r="N52" s="101"/>
      <c r="O52" s="102"/>
      <c r="P52" s="102"/>
      <c r="Q52" s="102"/>
      <c r="R52" s="103"/>
      <c r="S52" s="133"/>
      <c r="T52" s="102"/>
      <c r="U52" s="102"/>
      <c r="V52" s="102"/>
      <c r="W52" s="103"/>
      <c r="X52" s="101"/>
      <c r="Y52" s="102"/>
      <c r="Z52" s="102"/>
      <c r="AA52" s="102"/>
      <c r="AB52" s="103"/>
      <c r="AC52" s="133"/>
      <c r="AD52" s="102"/>
      <c r="AE52" s="102"/>
      <c r="AF52" s="102"/>
      <c r="AG52" s="103"/>
      <c r="AH52" s="101"/>
      <c r="AI52" s="102"/>
      <c r="AJ52" s="102"/>
      <c r="AK52" s="102"/>
      <c r="AL52" s="102"/>
      <c r="AM52" s="102"/>
      <c r="AN52" s="102"/>
      <c r="AO52" s="104"/>
      <c r="AP52" s="104"/>
      <c r="AQ52" s="103"/>
      <c r="AR52" s="47">
        <f>IF(COUNTBLANK(D52:AQ52)=COLUMNS(D52:AQ52)," ",IF(SUM(D52:AQ52)=0,0,SUM(D52:AQ52)))</f>
        <v>63</v>
      </c>
      <c r="AS52" s="30" t="str">
        <f>IF(AR52=" "," ",IF(AR52&gt;=85,"PEKİYİ",IF(AR52&gt;=70,"İYİ",IF(AR52&gt;=60,"ORTA",IF(AR52&gt;=50,"GEÇER",IF(AR52&lt;50,"GEÇMEZ"))))))</f>
        <v>ORTA</v>
      </c>
      <c r="AU52" s="10"/>
      <c r="AV52" s="11"/>
    </row>
    <row r="53" spans="1:48" s="2" customFormat="1" ht="16.350000000000001" customHeight="1" x14ac:dyDescent="0.25">
      <c r="A53" s="18">
        <v>2</v>
      </c>
      <c r="B53" s="152">
        <v>93</v>
      </c>
      <c r="C53" s="153" t="s">
        <v>138</v>
      </c>
      <c r="D53" s="154">
        <v>0</v>
      </c>
      <c r="E53" s="155">
        <v>0</v>
      </c>
      <c r="F53" s="155">
        <v>8</v>
      </c>
      <c r="G53" s="155">
        <v>5</v>
      </c>
      <c r="H53" s="156">
        <v>8</v>
      </c>
      <c r="I53" s="157">
        <v>0</v>
      </c>
      <c r="J53" s="155">
        <v>0</v>
      </c>
      <c r="K53" s="155">
        <v>0</v>
      </c>
      <c r="L53" s="155">
        <v>5</v>
      </c>
      <c r="M53" s="156">
        <v>0</v>
      </c>
      <c r="N53" s="101"/>
      <c r="O53" s="102"/>
      <c r="P53" s="102"/>
      <c r="Q53" s="102"/>
      <c r="R53" s="103"/>
      <c r="S53" s="133"/>
      <c r="T53" s="102"/>
      <c r="U53" s="102"/>
      <c r="V53" s="102"/>
      <c r="W53" s="103"/>
      <c r="X53" s="101"/>
      <c r="Y53" s="102"/>
      <c r="Z53" s="102"/>
      <c r="AA53" s="102"/>
      <c r="AB53" s="103"/>
      <c r="AC53" s="133"/>
      <c r="AD53" s="102"/>
      <c r="AE53" s="102"/>
      <c r="AF53" s="102"/>
      <c r="AG53" s="103"/>
      <c r="AH53" s="101"/>
      <c r="AI53" s="102"/>
      <c r="AJ53" s="102"/>
      <c r="AK53" s="102"/>
      <c r="AL53" s="102"/>
      <c r="AM53" s="102"/>
      <c r="AN53" s="102"/>
      <c r="AO53" s="104"/>
      <c r="AP53" s="104"/>
      <c r="AQ53" s="103"/>
      <c r="AR53" s="47">
        <f t="shared" ref="AR53:AR100" si="2">IF(COUNTBLANK(D53:AQ53)=COLUMNS(D53:AQ53)," ",IF(SUM(D53:AQ53)=0,0,SUM(D53:AQ53)))</f>
        <v>26</v>
      </c>
      <c r="AS53" s="30" t="str">
        <f t="shared" ref="AS53:AS100" si="3">IF(AR53=" "," ",IF(AR53&gt;=85,"PEKİYİ",IF(AR53&gt;=70,"İYİ",IF(AR53&gt;=60,"ORTA",IF(AR53&gt;=50,"GEÇER",IF(AR53&lt;50,"GEÇMEZ"))))))</f>
        <v>GEÇMEZ</v>
      </c>
      <c r="AU53" s="10"/>
      <c r="AV53" s="11"/>
    </row>
    <row r="54" spans="1:48" s="2" customFormat="1" ht="16.350000000000001" customHeight="1" x14ac:dyDescent="0.25">
      <c r="A54" s="18">
        <v>3</v>
      </c>
      <c r="B54" s="152">
        <v>109</v>
      </c>
      <c r="C54" s="153" t="s">
        <v>139</v>
      </c>
      <c r="D54" s="154">
        <v>10</v>
      </c>
      <c r="E54" s="155">
        <v>0</v>
      </c>
      <c r="F54" s="155">
        <v>8</v>
      </c>
      <c r="G54" s="155">
        <v>5</v>
      </c>
      <c r="H54" s="156">
        <v>8</v>
      </c>
      <c r="I54" s="157">
        <v>8</v>
      </c>
      <c r="J54" s="155">
        <v>10</v>
      </c>
      <c r="K54" s="155">
        <v>10</v>
      </c>
      <c r="L54" s="155">
        <v>5</v>
      </c>
      <c r="M54" s="156">
        <v>3</v>
      </c>
      <c r="N54" s="101"/>
      <c r="O54" s="102"/>
      <c r="P54" s="102"/>
      <c r="Q54" s="102"/>
      <c r="R54" s="103"/>
      <c r="S54" s="133"/>
      <c r="T54" s="102"/>
      <c r="U54" s="102"/>
      <c r="V54" s="102"/>
      <c r="W54" s="103"/>
      <c r="X54" s="101"/>
      <c r="Y54" s="102"/>
      <c r="Z54" s="102"/>
      <c r="AA54" s="102"/>
      <c r="AB54" s="103"/>
      <c r="AC54" s="133"/>
      <c r="AD54" s="102"/>
      <c r="AE54" s="102"/>
      <c r="AF54" s="102"/>
      <c r="AG54" s="103"/>
      <c r="AH54" s="101"/>
      <c r="AI54" s="102"/>
      <c r="AJ54" s="102"/>
      <c r="AK54" s="102"/>
      <c r="AL54" s="102"/>
      <c r="AM54" s="102"/>
      <c r="AN54" s="102"/>
      <c r="AO54" s="104"/>
      <c r="AP54" s="104"/>
      <c r="AQ54" s="103"/>
      <c r="AR54" s="47">
        <f t="shared" si="2"/>
        <v>67</v>
      </c>
      <c r="AS54" s="30" t="str">
        <f t="shared" si="3"/>
        <v>ORTA</v>
      </c>
      <c r="AU54" s="10"/>
      <c r="AV54" s="11"/>
    </row>
    <row r="55" spans="1:48" s="2" customFormat="1" ht="16.350000000000001" customHeight="1" x14ac:dyDescent="0.25">
      <c r="A55" s="18">
        <v>4</v>
      </c>
      <c r="B55" s="152">
        <v>128</v>
      </c>
      <c r="C55" s="153" t="s">
        <v>140</v>
      </c>
      <c r="D55" s="154">
        <v>10</v>
      </c>
      <c r="E55" s="155">
        <v>0</v>
      </c>
      <c r="F55" s="155">
        <v>8</v>
      </c>
      <c r="G55" s="155">
        <v>0</v>
      </c>
      <c r="H55" s="156">
        <v>8</v>
      </c>
      <c r="I55" s="157">
        <v>10</v>
      </c>
      <c r="J55" s="155">
        <v>8</v>
      </c>
      <c r="K55" s="155">
        <v>10</v>
      </c>
      <c r="L55" s="155">
        <v>5</v>
      </c>
      <c r="M55" s="156">
        <v>3</v>
      </c>
      <c r="N55" s="101"/>
      <c r="O55" s="102"/>
      <c r="P55" s="102"/>
      <c r="Q55" s="102"/>
      <c r="R55" s="103"/>
      <c r="S55" s="133"/>
      <c r="T55" s="102"/>
      <c r="U55" s="102"/>
      <c r="V55" s="102"/>
      <c r="W55" s="103"/>
      <c r="X55" s="101"/>
      <c r="Y55" s="102"/>
      <c r="Z55" s="102"/>
      <c r="AA55" s="102"/>
      <c r="AB55" s="103"/>
      <c r="AC55" s="133"/>
      <c r="AD55" s="102"/>
      <c r="AE55" s="102"/>
      <c r="AF55" s="102"/>
      <c r="AG55" s="103"/>
      <c r="AH55" s="101"/>
      <c r="AI55" s="102"/>
      <c r="AJ55" s="102"/>
      <c r="AK55" s="102"/>
      <c r="AL55" s="102"/>
      <c r="AM55" s="102"/>
      <c r="AN55" s="102"/>
      <c r="AO55" s="104"/>
      <c r="AP55" s="104"/>
      <c r="AQ55" s="103"/>
      <c r="AR55" s="47">
        <f t="shared" si="2"/>
        <v>62</v>
      </c>
      <c r="AS55" s="30" t="str">
        <f t="shared" si="3"/>
        <v>ORTA</v>
      </c>
      <c r="AU55" s="10"/>
      <c r="AV55" s="11"/>
    </row>
    <row r="56" spans="1:48" s="2" customFormat="1" ht="16.350000000000001" customHeight="1" x14ac:dyDescent="0.25">
      <c r="A56" s="18">
        <v>5</v>
      </c>
      <c r="B56" s="152">
        <v>157</v>
      </c>
      <c r="C56" s="153" t="s">
        <v>141</v>
      </c>
      <c r="D56" s="154">
        <v>10</v>
      </c>
      <c r="E56" s="155">
        <v>0</v>
      </c>
      <c r="F56" s="157">
        <v>0</v>
      </c>
      <c r="G56" s="155">
        <v>0</v>
      </c>
      <c r="H56" s="156">
        <v>0</v>
      </c>
      <c r="I56" s="157">
        <v>0</v>
      </c>
      <c r="J56" s="157">
        <v>0</v>
      </c>
      <c r="K56" s="155">
        <v>0</v>
      </c>
      <c r="L56" s="157">
        <v>5</v>
      </c>
      <c r="M56" s="156">
        <v>5</v>
      </c>
      <c r="N56" s="101"/>
      <c r="O56" s="102"/>
      <c r="P56" s="102"/>
      <c r="Q56" s="102"/>
      <c r="R56" s="103"/>
      <c r="S56" s="133"/>
      <c r="T56" s="102"/>
      <c r="U56" s="102"/>
      <c r="V56" s="102"/>
      <c r="W56" s="103"/>
      <c r="X56" s="101"/>
      <c r="Y56" s="102"/>
      <c r="Z56" s="102"/>
      <c r="AA56" s="102"/>
      <c r="AB56" s="103"/>
      <c r="AC56" s="133"/>
      <c r="AD56" s="102"/>
      <c r="AE56" s="102"/>
      <c r="AF56" s="102"/>
      <c r="AG56" s="103"/>
      <c r="AH56" s="101"/>
      <c r="AI56" s="102"/>
      <c r="AJ56" s="102"/>
      <c r="AK56" s="102"/>
      <c r="AL56" s="102"/>
      <c r="AM56" s="102"/>
      <c r="AN56" s="102"/>
      <c r="AO56" s="104"/>
      <c r="AP56" s="104"/>
      <c r="AQ56" s="103"/>
      <c r="AR56" s="47">
        <f t="shared" si="2"/>
        <v>20</v>
      </c>
      <c r="AS56" s="30" t="str">
        <f t="shared" si="3"/>
        <v>GEÇMEZ</v>
      </c>
      <c r="AU56" s="12"/>
      <c r="AV56" s="9"/>
    </row>
    <row r="57" spans="1:48" s="2" customFormat="1" ht="16.350000000000001" customHeight="1" x14ac:dyDescent="0.25">
      <c r="A57" s="18">
        <v>6</v>
      </c>
      <c r="B57" s="152">
        <v>184</v>
      </c>
      <c r="C57" s="153" t="s">
        <v>142</v>
      </c>
      <c r="D57" s="154">
        <v>10</v>
      </c>
      <c r="E57" s="155">
        <v>10</v>
      </c>
      <c r="F57" s="157">
        <v>10</v>
      </c>
      <c r="G57" s="155">
        <v>10</v>
      </c>
      <c r="H57" s="156">
        <v>8</v>
      </c>
      <c r="I57" s="157">
        <v>10</v>
      </c>
      <c r="J57" s="157">
        <v>10</v>
      </c>
      <c r="K57" s="155">
        <v>10</v>
      </c>
      <c r="L57" s="157">
        <v>10</v>
      </c>
      <c r="M57" s="156">
        <v>5</v>
      </c>
      <c r="N57" s="101"/>
      <c r="O57" s="102"/>
      <c r="P57" s="102"/>
      <c r="Q57" s="102"/>
      <c r="R57" s="103"/>
      <c r="S57" s="133"/>
      <c r="T57" s="102"/>
      <c r="U57" s="102"/>
      <c r="V57" s="102"/>
      <c r="W57" s="103"/>
      <c r="X57" s="101"/>
      <c r="Y57" s="102"/>
      <c r="Z57" s="102"/>
      <c r="AA57" s="102"/>
      <c r="AB57" s="103"/>
      <c r="AC57" s="133"/>
      <c r="AD57" s="102"/>
      <c r="AE57" s="102"/>
      <c r="AF57" s="102"/>
      <c r="AG57" s="103"/>
      <c r="AH57" s="101"/>
      <c r="AI57" s="102"/>
      <c r="AJ57" s="102"/>
      <c r="AK57" s="102"/>
      <c r="AL57" s="102"/>
      <c r="AM57" s="102"/>
      <c r="AN57" s="102"/>
      <c r="AO57" s="104"/>
      <c r="AP57" s="104"/>
      <c r="AQ57" s="103"/>
      <c r="AR57" s="47">
        <f t="shared" si="2"/>
        <v>93</v>
      </c>
      <c r="AS57" s="30" t="str">
        <f t="shared" si="3"/>
        <v>PEKİYİ</v>
      </c>
      <c r="AU57" s="12"/>
      <c r="AV57" s="9"/>
    </row>
    <row r="58" spans="1:48" s="2" customFormat="1" ht="16.350000000000001" customHeight="1" x14ac:dyDescent="0.25">
      <c r="A58" s="18">
        <v>7</v>
      </c>
      <c r="B58" s="152">
        <v>185</v>
      </c>
      <c r="C58" s="153" t="s">
        <v>143</v>
      </c>
      <c r="D58" s="154">
        <v>10</v>
      </c>
      <c r="E58" s="155">
        <v>0</v>
      </c>
      <c r="F58" s="157">
        <v>8</v>
      </c>
      <c r="G58" s="155">
        <v>0</v>
      </c>
      <c r="H58" s="156">
        <v>0</v>
      </c>
      <c r="I58" s="157">
        <v>8</v>
      </c>
      <c r="J58" s="157">
        <v>0</v>
      </c>
      <c r="K58" s="155">
        <v>0</v>
      </c>
      <c r="L58" s="157">
        <v>5</v>
      </c>
      <c r="M58" s="156">
        <v>5</v>
      </c>
      <c r="N58" s="101"/>
      <c r="O58" s="102"/>
      <c r="P58" s="102"/>
      <c r="Q58" s="102"/>
      <c r="R58" s="103"/>
      <c r="S58" s="133"/>
      <c r="T58" s="102"/>
      <c r="U58" s="102"/>
      <c r="V58" s="102"/>
      <c r="W58" s="103"/>
      <c r="X58" s="101"/>
      <c r="Y58" s="102"/>
      <c r="Z58" s="102"/>
      <c r="AA58" s="102"/>
      <c r="AB58" s="103"/>
      <c r="AC58" s="133"/>
      <c r="AD58" s="102"/>
      <c r="AE58" s="102"/>
      <c r="AF58" s="102"/>
      <c r="AG58" s="103"/>
      <c r="AH58" s="101"/>
      <c r="AI58" s="102"/>
      <c r="AJ58" s="102"/>
      <c r="AK58" s="102"/>
      <c r="AL58" s="102"/>
      <c r="AM58" s="102"/>
      <c r="AN58" s="102"/>
      <c r="AO58" s="104"/>
      <c r="AP58" s="104"/>
      <c r="AQ58" s="103"/>
      <c r="AR58" s="47">
        <f t="shared" si="2"/>
        <v>36</v>
      </c>
      <c r="AS58" s="30" t="str">
        <f t="shared" si="3"/>
        <v>GEÇMEZ</v>
      </c>
      <c r="AU58" s="12"/>
      <c r="AV58" s="9"/>
    </row>
    <row r="59" spans="1:48" s="2" customFormat="1" ht="16.350000000000001" customHeight="1" x14ac:dyDescent="0.25">
      <c r="A59" s="18">
        <v>8</v>
      </c>
      <c r="B59" s="152">
        <v>187</v>
      </c>
      <c r="C59" s="153" t="s">
        <v>144</v>
      </c>
      <c r="D59" s="154">
        <v>10</v>
      </c>
      <c r="E59" s="155">
        <v>10</v>
      </c>
      <c r="F59" s="157">
        <v>0</v>
      </c>
      <c r="G59" s="155">
        <v>0</v>
      </c>
      <c r="H59" s="156">
        <v>10</v>
      </c>
      <c r="I59" s="157">
        <v>10</v>
      </c>
      <c r="J59" s="157">
        <v>5</v>
      </c>
      <c r="K59" s="155">
        <v>10</v>
      </c>
      <c r="L59" s="157">
        <v>10</v>
      </c>
      <c r="M59" s="156">
        <v>10</v>
      </c>
      <c r="N59" s="101"/>
      <c r="O59" s="102"/>
      <c r="P59" s="102"/>
      <c r="Q59" s="102"/>
      <c r="R59" s="103"/>
      <c r="S59" s="133"/>
      <c r="T59" s="102"/>
      <c r="U59" s="102"/>
      <c r="V59" s="102"/>
      <c r="W59" s="103"/>
      <c r="X59" s="101"/>
      <c r="Y59" s="102"/>
      <c r="Z59" s="102"/>
      <c r="AA59" s="102"/>
      <c r="AB59" s="103"/>
      <c r="AC59" s="133"/>
      <c r="AD59" s="102"/>
      <c r="AE59" s="102"/>
      <c r="AF59" s="102"/>
      <c r="AG59" s="103"/>
      <c r="AH59" s="101"/>
      <c r="AI59" s="102"/>
      <c r="AJ59" s="102"/>
      <c r="AK59" s="102"/>
      <c r="AL59" s="102"/>
      <c r="AM59" s="102"/>
      <c r="AN59" s="102"/>
      <c r="AO59" s="104"/>
      <c r="AP59" s="104"/>
      <c r="AQ59" s="103"/>
      <c r="AR59" s="47">
        <f t="shared" si="2"/>
        <v>75</v>
      </c>
      <c r="AS59" s="30" t="str">
        <f t="shared" si="3"/>
        <v>İYİ</v>
      </c>
      <c r="AU59" s="12"/>
      <c r="AV59" s="9"/>
    </row>
    <row r="60" spans="1:48" s="2" customFormat="1" ht="16.350000000000001" customHeight="1" x14ac:dyDescent="0.25">
      <c r="A60" s="18">
        <v>9</v>
      </c>
      <c r="B60" s="152">
        <v>189</v>
      </c>
      <c r="C60" s="153" t="s">
        <v>146</v>
      </c>
      <c r="D60" s="154">
        <v>10</v>
      </c>
      <c r="E60" s="155">
        <v>2</v>
      </c>
      <c r="F60" s="158">
        <v>8</v>
      </c>
      <c r="G60" s="155">
        <v>10</v>
      </c>
      <c r="H60" s="156">
        <v>8</v>
      </c>
      <c r="I60" s="157">
        <v>10</v>
      </c>
      <c r="J60" s="155">
        <v>5</v>
      </c>
      <c r="K60" s="155">
        <v>0</v>
      </c>
      <c r="L60" s="155">
        <v>0</v>
      </c>
      <c r="M60" s="156">
        <v>3</v>
      </c>
      <c r="N60" s="101"/>
      <c r="O60" s="102"/>
      <c r="P60" s="102"/>
      <c r="Q60" s="102"/>
      <c r="R60" s="103"/>
      <c r="S60" s="133"/>
      <c r="T60" s="102"/>
      <c r="U60" s="102"/>
      <c r="V60" s="102"/>
      <c r="W60" s="103"/>
      <c r="X60" s="101"/>
      <c r="Y60" s="102"/>
      <c r="Z60" s="102"/>
      <c r="AA60" s="102"/>
      <c r="AB60" s="103"/>
      <c r="AC60" s="133"/>
      <c r="AD60" s="102"/>
      <c r="AE60" s="102"/>
      <c r="AF60" s="102"/>
      <c r="AG60" s="103"/>
      <c r="AH60" s="101"/>
      <c r="AI60" s="102"/>
      <c r="AJ60" s="102"/>
      <c r="AK60" s="102"/>
      <c r="AL60" s="102"/>
      <c r="AM60" s="102"/>
      <c r="AN60" s="102"/>
      <c r="AO60" s="104"/>
      <c r="AP60" s="104"/>
      <c r="AQ60" s="103"/>
      <c r="AR60" s="47">
        <f t="shared" si="2"/>
        <v>56</v>
      </c>
      <c r="AS60" s="30" t="str">
        <f t="shared" si="3"/>
        <v>GEÇER</v>
      </c>
      <c r="AU60" s="12"/>
      <c r="AV60" s="9"/>
    </row>
    <row r="61" spans="1:48" s="2" customFormat="1" ht="16.350000000000001" customHeight="1" x14ac:dyDescent="0.25">
      <c r="A61" s="18">
        <v>10</v>
      </c>
      <c r="B61" s="152">
        <v>191</v>
      </c>
      <c r="C61" s="153" t="s">
        <v>147</v>
      </c>
      <c r="D61" s="154">
        <v>10</v>
      </c>
      <c r="E61" s="155">
        <v>10</v>
      </c>
      <c r="F61" s="155">
        <v>10</v>
      </c>
      <c r="G61" s="155">
        <v>10</v>
      </c>
      <c r="H61" s="156">
        <v>8</v>
      </c>
      <c r="I61" s="157">
        <v>10</v>
      </c>
      <c r="J61" s="155">
        <v>5</v>
      </c>
      <c r="K61" s="155">
        <v>10</v>
      </c>
      <c r="L61" s="155">
        <v>5</v>
      </c>
      <c r="M61" s="156">
        <v>3</v>
      </c>
      <c r="N61" s="101"/>
      <c r="O61" s="102"/>
      <c r="P61" s="102"/>
      <c r="Q61" s="102"/>
      <c r="R61" s="103"/>
      <c r="S61" s="133"/>
      <c r="T61" s="102"/>
      <c r="U61" s="102"/>
      <c r="V61" s="102"/>
      <c r="W61" s="103"/>
      <c r="X61" s="101"/>
      <c r="Y61" s="102"/>
      <c r="Z61" s="102"/>
      <c r="AA61" s="102"/>
      <c r="AB61" s="103"/>
      <c r="AC61" s="133"/>
      <c r="AD61" s="102"/>
      <c r="AE61" s="102"/>
      <c r="AF61" s="102"/>
      <c r="AG61" s="103"/>
      <c r="AH61" s="101"/>
      <c r="AI61" s="102"/>
      <c r="AJ61" s="102"/>
      <c r="AK61" s="102"/>
      <c r="AL61" s="102"/>
      <c r="AM61" s="102"/>
      <c r="AN61" s="102"/>
      <c r="AO61" s="104"/>
      <c r="AP61" s="104"/>
      <c r="AQ61" s="103"/>
      <c r="AR61" s="47">
        <f t="shared" si="2"/>
        <v>81</v>
      </c>
      <c r="AS61" s="30" t="str">
        <f t="shared" si="3"/>
        <v>İYİ</v>
      </c>
      <c r="AU61" s="12"/>
      <c r="AV61" s="9"/>
    </row>
    <row r="62" spans="1:48" s="2" customFormat="1" ht="16.350000000000001" customHeight="1" x14ac:dyDescent="0.25">
      <c r="A62" s="18">
        <v>11</v>
      </c>
      <c r="B62" s="152">
        <v>192</v>
      </c>
      <c r="C62" s="153" t="s">
        <v>148</v>
      </c>
      <c r="D62" s="154">
        <v>10</v>
      </c>
      <c r="E62" s="155">
        <v>10</v>
      </c>
      <c r="F62" s="155">
        <v>10</v>
      </c>
      <c r="G62" s="155">
        <v>5</v>
      </c>
      <c r="H62" s="156">
        <v>8</v>
      </c>
      <c r="I62" s="157">
        <v>10</v>
      </c>
      <c r="J62" s="155">
        <v>10</v>
      </c>
      <c r="K62" s="155">
        <v>8</v>
      </c>
      <c r="L62" s="155">
        <v>5</v>
      </c>
      <c r="M62" s="156">
        <v>3</v>
      </c>
      <c r="N62" s="101"/>
      <c r="O62" s="102"/>
      <c r="P62" s="102"/>
      <c r="Q62" s="102"/>
      <c r="R62" s="103"/>
      <c r="S62" s="133"/>
      <c r="T62" s="102"/>
      <c r="U62" s="102"/>
      <c r="V62" s="102"/>
      <c r="W62" s="103"/>
      <c r="X62" s="101"/>
      <c r="Y62" s="102"/>
      <c r="Z62" s="102"/>
      <c r="AA62" s="102"/>
      <c r="AB62" s="103"/>
      <c r="AC62" s="133"/>
      <c r="AD62" s="102"/>
      <c r="AE62" s="102"/>
      <c r="AF62" s="102"/>
      <c r="AG62" s="103"/>
      <c r="AH62" s="101"/>
      <c r="AI62" s="102"/>
      <c r="AJ62" s="102"/>
      <c r="AK62" s="102"/>
      <c r="AL62" s="102"/>
      <c r="AM62" s="102"/>
      <c r="AN62" s="102"/>
      <c r="AO62" s="104"/>
      <c r="AP62" s="104"/>
      <c r="AQ62" s="103"/>
      <c r="AR62" s="47">
        <f t="shared" si="2"/>
        <v>79</v>
      </c>
      <c r="AS62" s="30" t="str">
        <f t="shared" si="3"/>
        <v>İYİ</v>
      </c>
      <c r="AU62" s="12"/>
      <c r="AV62" s="9"/>
    </row>
    <row r="63" spans="1:48" s="2" customFormat="1" ht="16.350000000000001" customHeight="1" x14ac:dyDescent="0.25">
      <c r="A63" s="18">
        <v>12</v>
      </c>
      <c r="B63" s="152">
        <v>194</v>
      </c>
      <c r="C63" s="153" t="s">
        <v>149</v>
      </c>
      <c r="D63" s="154">
        <v>10</v>
      </c>
      <c r="E63" s="155">
        <v>10</v>
      </c>
      <c r="F63" s="155">
        <v>8</v>
      </c>
      <c r="G63" s="155">
        <v>8</v>
      </c>
      <c r="H63" s="156">
        <v>8</v>
      </c>
      <c r="I63" s="157">
        <v>10</v>
      </c>
      <c r="J63" s="155">
        <v>8</v>
      </c>
      <c r="K63" s="155">
        <v>5</v>
      </c>
      <c r="L63" s="155">
        <v>10</v>
      </c>
      <c r="M63" s="156">
        <v>3</v>
      </c>
      <c r="N63" s="101"/>
      <c r="O63" s="102"/>
      <c r="P63" s="102"/>
      <c r="Q63" s="102"/>
      <c r="R63" s="103"/>
      <c r="S63" s="133"/>
      <c r="T63" s="102"/>
      <c r="U63" s="102"/>
      <c r="V63" s="102"/>
      <c r="W63" s="103"/>
      <c r="X63" s="101"/>
      <c r="Y63" s="102"/>
      <c r="Z63" s="102"/>
      <c r="AA63" s="102"/>
      <c r="AB63" s="103"/>
      <c r="AC63" s="133"/>
      <c r="AD63" s="102"/>
      <c r="AE63" s="102"/>
      <c r="AF63" s="102"/>
      <c r="AG63" s="103"/>
      <c r="AH63" s="101"/>
      <c r="AI63" s="102"/>
      <c r="AJ63" s="102"/>
      <c r="AK63" s="102"/>
      <c r="AL63" s="102"/>
      <c r="AM63" s="102"/>
      <c r="AN63" s="102"/>
      <c r="AO63" s="104"/>
      <c r="AP63" s="104"/>
      <c r="AQ63" s="103"/>
      <c r="AR63" s="47">
        <f t="shared" si="2"/>
        <v>80</v>
      </c>
      <c r="AS63" s="30" t="str">
        <f t="shared" si="3"/>
        <v>İYİ</v>
      </c>
      <c r="AU63" s="12"/>
      <c r="AV63" s="9"/>
    </row>
    <row r="64" spans="1:48" s="2" customFormat="1" ht="16.350000000000001" customHeight="1" x14ac:dyDescent="0.25">
      <c r="A64" s="18">
        <v>13</v>
      </c>
      <c r="B64" s="152">
        <v>195</v>
      </c>
      <c r="C64" s="153" t="s">
        <v>150</v>
      </c>
      <c r="D64" s="154">
        <v>10</v>
      </c>
      <c r="E64" s="155">
        <v>0</v>
      </c>
      <c r="F64" s="155">
        <v>0</v>
      </c>
      <c r="G64" s="155">
        <v>0</v>
      </c>
      <c r="H64" s="156">
        <v>0</v>
      </c>
      <c r="I64" s="157">
        <v>0</v>
      </c>
      <c r="J64" s="155">
        <v>0</v>
      </c>
      <c r="K64" s="155">
        <v>5</v>
      </c>
      <c r="L64" s="155">
        <v>0</v>
      </c>
      <c r="M64" s="156">
        <v>3</v>
      </c>
      <c r="N64" s="101"/>
      <c r="O64" s="102"/>
      <c r="P64" s="102"/>
      <c r="Q64" s="102"/>
      <c r="R64" s="103"/>
      <c r="S64" s="133"/>
      <c r="T64" s="102"/>
      <c r="U64" s="102"/>
      <c r="V64" s="102"/>
      <c r="W64" s="103"/>
      <c r="X64" s="101"/>
      <c r="Y64" s="102"/>
      <c r="Z64" s="102"/>
      <c r="AA64" s="102"/>
      <c r="AB64" s="103"/>
      <c r="AC64" s="133"/>
      <c r="AD64" s="102"/>
      <c r="AE64" s="102"/>
      <c r="AF64" s="102"/>
      <c r="AG64" s="103"/>
      <c r="AH64" s="101"/>
      <c r="AI64" s="102"/>
      <c r="AJ64" s="102"/>
      <c r="AK64" s="102"/>
      <c r="AL64" s="102"/>
      <c r="AM64" s="102"/>
      <c r="AN64" s="102"/>
      <c r="AO64" s="104"/>
      <c r="AP64" s="104"/>
      <c r="AQ64" s="103"/>
      <c r="AR64" s="47">
        <f t="shared" si="2"/>
        <v>18</v>
      </c>
      <c r="AS64" s="30" t="str">
        <f t="shared" si="3"/>
        <v>GEÇMEZ</v>
      </c>
      <c r="AU64" s="12"/>
      <c r="AV64" s="9"/>
    </row>
    <row r="65" spans="1:47" s="2" customFormat="1" ht="16.350000000000001" customHeight="1" x14ac:dyDescent="0.25">
      <c r="A65" s="18">
        <v>14</v>
      </c>
      <c r="B65" s="152">
        <v>196</v>
      </c>
      <c r="C65" s="153" t="s">
        <v>151</v>
      </c>
      <c r="D65" s="154">
        <v>10</v>
      </c>
      <c r="E65" s="155">
        <v>10</v>
      </c>
      <c r="F65" s="155">
        <v>10</v>
      </c>
      <c r="G65" s="155">
        <v>10</v>
      </c>
      <c r="H65" s="156">
        <v>10</v>
      </c>
      <c r="I65" s="157">
        <v>10</v>
      </c>
      <c r="J65" s="155">
        <v>10</v>
      </c>
      <c r="K65" s="155">
        <v>10</v>
      </c>
      <c r="L65" s="155">
        <v>10</v>
      </c>
      <c r="M65" s="156">
        <v>10</v>
      </c>
      <c r="N65" s="101"/>
      <c r="O65" s="102"/>
      <c r="P65" s="102"/>
      <c r="Q65" s="102"/>
      <c r="R65" s="103"/>
      <c r="S65" s="133"/>
      <c r="T65" s="102"/>
      <c r="U65" s="102"/>
      <c r="V65" s="102"/>
      <c r="W65" s="103"/>
      <c r="X65" s="101"/>
      <c r="Y65" s="102"/>
      <c r="Z65" s="102"/>
      <c r="AA65" s="102"/>
      <c r="AB65" s="103"/>
      <c r="AC65" s="133"/>
      <c r="AD65" s="102"/>
      <c r="AE65" s="102"/>
      <c r="AF65" s="102"/>
      <c r="AG65" s="103"/>
      <c r="AH65" s="101"/>
      <c r="AI65" s="102"/>
      <c r="AJ65" s="102"/>
      <c r="AK65" s="102"/>
      <c r="AL65" s="102"/>
      <c r="AM65" s="102"/>
      <c r="AN65" s="102"/>
      <c r="AO65" s="104"/>
      <c r="AP65" s="104"/>
      <c r="AQ65" s="103"/>
      <c r="AR65" s="47">
        <f t="shared" si="2"/>
        <v>100</v>
      </c>
      <c r="AS65" s="30" t="str">
        <f t="shared" si="3"/>
        <v>PEKİYİ</v>
      </c>
      <c r="AU65" s="12"/>
    </row>
    <row r="66" spans="1:47" s="2" customFormat="1" ht="16.350000000000001" customHeight="1" x14ac:dyDescent="0.25">
      <c r="A66" s="18">
        <v>15</v>
      </c>
      <c r="B66" s="152">
        <v>197</v>
      </c>
      <c r="C66" s="153" t="s">
        <v>152</v>
      </c>
      <c r="D66" s="154">
        <v>10</v>
      </c>
      <c r="E66" s="155">
        <v>10</v>
      </c>
      <c r="F66" s="155">
        <v>10</v>
      </c>
      <c r="G66" s="155">
        <v>10</v>
      </c>
      <c r="H66" s="156">
        <v>10</v>
      </c>
      <c r="I66" s="157">
        <v>10</v>
      </c>
      <c r="J66" s="155">
        <v>10</v>
      </c>
      <c r="K66" s="155">
        <v>10</v>
      </c>
      <c r="L66" s="155">
        <v>10</v>
      </c>
      <c r="M66" s="156">
        <v>5</v>
      </c>
      <c r="N66" s="101"/>
      <c r="O66" s="102"/>
      <c r="P66" s="102"/>
      <c r="Q66" s="102"/>
      <c r="R66" s="103"/>
      <c r="S66" s="133"/>
      <c r="T66" s="102"/>
      <c r="U66" s="102"/>
      <c r="V66" s="102"/>
      <c r="W66" s="103"/>
      <c r="X66" s="101"/>
      <c r="Y66" s="102"/>
      <c r="Z66" s="102"/>
      <c r="AA66" s="102"/>
      <c r="AB66" s="103"/>
      <c r="AC66" s="133"/>
      <c r="AD66" s="102"/>
      <c r="AE66" s="102"/>
      <c r="AF66" s="102"/>
      <c r="AG66" s="103"/>
      <c r="AH66" s="101"/>
      <c r="AI66" s="102"/>
      <c r="AJ66" s="102"/>
      <c r="AK66" s="102"/>
      <c r="AL66" s="102"/>
      <c r="AM66" s="102"/>
      <c r="AN66" s="102"/>
      <c r="AO66" s="104"/>
      <c r="AP66" s="104"/>
      <c r="AQ66" s="103"/>
      <c r="AR66" s="47">
        <f t="shared" si="2"/>
        <v>95</v>
      </c>
      <c r="AS66" s="30" t="str">
        <f t="shared" si="3"/>
        <v>PEKİYİ</v>
      </c>
      <c r="AU66" s="12"/>
    </row>
    <row r="67" spans="1:47" s="2" customFormat="1" ht="16.350000000000001" customHeight="1" x14ac:dyDescent="0.25">
      <c r="A67" s="18">
        <v>16</v>
      </c>
      <c r="B67" s="152">
        <v>198</v>
      </c>
      <c r="C67" s="153" t="s">
        <v>153</v>
      </c>
      <c r="D67" s="154">
        <v>10</v>
      </c>
      <c r="E67" s="155">
        <v>10</v>
      </c>
      <c r="F67" s="155">
        <v>10</v>
      </c>
      <c r="G67" s="155">
        <v>10</v>
      </c>
      <c r="H67" s="156">
        <v>10</v>
      </c>
      <c r="I67" s="157">
        <v>10</v>
      </c>
      <c r="J67" s="155">
        <v>10</v>
      </c>
      <c r="K67" s="155">
        <v>10</v>
      </c>
      <c r="L67" s="155">
        <v>10</v>
      </c>
      <c r="M67" s="156">
        <v>10</v>
      </c>
      <c r="N67" s="101"/>
      <c r="O67" s="102"/>
      <c r="P67" s="102"/>
      <c r="Q67" s="102"/>
      <c r="R67" s="103"/>
      <c r="S67" s="133"/>
      <c r="T67" s="102"/>
      <c r="U67" s="102"/>
      <c r="V67" s="102"/>
      <c r="W67" s="103"/>
      <c r="X67" s="101"/>
      <c r="Y67" s="102"/>
      <c r="Z67" s="102"/>
      <c r="AA67" s="102"/>
      <c r="AB67" s="103"/>
      <c r="AC67" s="133"/>
      <c r="AD67" s="102"/>
      <c r="AE67" s="102"/>
      <c r="AF67" s="102"/>
      <c r="AG67" s="103"/>
      <c r="AH67" s="101"/>
      <c r="AI67" s="102"/>
      <c r="AJ67" s="102"/>
      <c r="AK67" s="102"/>
      <c r="AL67" s="102"/>
      <c r="AM67" s="102"/>
      <c r="AN67" s="102"/>
      <c r="AO67" s="104"/>
      <c r="AP67" s="104"/>
      <c r="AQ67" s="103"/>
      <c r="AR67" s="47">
        <f t="shared" si="2"/>
        <v>100</v>
      </c>
      <c r="AS67" s="30" t="str">
        <f t="shared" si="3"/>
        <v>PEKİYİ</v>
      </c>
      <c r="AU67" s="12"/>
    </row>
    <row r="68" spans="1:47" s="2" customFormat="1" ht="16.350000000000001" customHeight="1" x14ac:dyDescent="0.25">
      <c r="A68" s="18">
        <v>17</v>
      </c>
      <c r="B68" s="152">
        <v>199</v>
      </c>
      <c r="C68" s="153" t="s">
        <v>154</v>
      </c>
      <c r="D68" s="154">
        <v>10</v>
      </c>
      <c r="E68" s="155">
        <v>5</v>
      </c>
      <c r="F68" s="155">
        <v>10</v>
      </c>
      <c r="G68" s="155">
        <v>10</v>
      </c>
      <c r="H68" s="156">
        <v>8</v>
      </c>
      <c r="I68" s="157">
        <v>10</v>
      </c>
      <c r="J68" s="155">
        <v>10</v>
      </c>
      <c r="K68" s="155">
        <v>10</v>
      </c>
      <c r="L68" s="155">
        <v>0</v>
      </c>
      <c r="M68" s="156">
        <v>3</v>
      </c>
      <c r="N68" s="101"/>
      <c r="O68" s="102"/>
      <c r="P68" s="102"/>
      <c r="Q68" s="102"/>
      <c r="R68" s="103"/>
      <c r="S68" s="133"/>
      <c r="T68" s="102"/>
      <c r="U68" s="102"/>
      <c r="V68" s="102"/>
      <c r="W68" s="103"/>
      <c r="X68" s="101"/>
      <c r="Y68" s="102"/>
      <c r="Z68" s="102"/>
      <c r="AA68" s="102"/>
      <c r="AB68" s="103"/>
      <c r="AC68" s="133"/>
      <c r="AD68" s="102"/>
      <c r="AE68" s="102"/>
      <c r="AF68" s="102"/>
      <c r="AG68" s="103"/>
      <c r="AH68" s="101"/>
      <c r="AI68" s="102"/>
      <c r="AJ68" s="102"/>
      <c r="AK68" s="102"/>
      <c r="AL68" s="102"/>
      <c r="AM68" s="102"/>
      <c r="AN68" s="102"/>
      <c r="AO68" s="104"/>
      <c r="AP68" s="104"/>
      <c r="AQ68" s="103"/>
      <c r="AR68" s="47">
        <f t="shared" si="2"/>
        <v>76</v>
      </c>
      <c r="AS68" s="30" t="str">
        <f t="shared" si="3"/>
        <v>İYİ</v>
      </c>
      <c r="AU68" s="12"/>
    </row>
    <row r="69" spans="1:47" s="2" customFormat="1" ht="16.350000000000001" customHeight="1" x14ac:dyDescent="0.25">
      <c r="A69" s="18">
        <v>18</v>
      </c>
      <c r="B69" s="152">
        <v>200</v>
      </c>
      <c r="C69" s="153" t="s">
        <v>155</v>
      </c>
      <c r="D69" s="154">
        <v>10</v>
      </c>
      <c r="E69" s="155">
        <v>5</v>
      </c>
      <c r="F69" s="155">
        <v>0</v>
      </c>
      <c r="G69" s="155">
        <v>0</v>
      </c>
      <c r="H69" s="156">
        <v>0</v>
      </c>
      <c r="I69" s="157">
        <v>10</v>
      </c>
      <c r="J69" s="155">
        <v>0</v>
      </c>
      <c r="K69" s="155">
        <v>0</v>
      </c>
      <c r="L69" s="155">
        <v>0</v>
      </c>
      <c r="M69" s="156">
        <v>5</v>
      </c>
      <c r="N69" s="101"/>
      <c r="O69" s="102"/>
      <c r="P69" s="102"/>
      <c r="Q69" s="102"/>
      <c r="R69" s="103"/>
      <c r="S69" s="133"/>
      <c r="T69" s="102"/>
      <c r="U69" s="102"/>
      <c r="V69" s="102"/>
      <c r="W69" s="103"/>
      <c r="X69" s="101"/>
      <c r="Y69" s="102"/>
      <c r="Z69" s="102"/>
      <c r="AA69" s="102"/>
      <c r="AB69" s="103"/>
      <c r="AC69" s="133"/>
      <c r="AD69" s="102"/>
      <c r="AE69" s="102"/>
      <c r="AF69" s="102"/>
      <c r="AG69" s="103"/>
      <c r="AH69" s="101"/>
      <c r="AI69" s="102"/>
      <c r="AJ69" s="102"/>
      <c r="AK69" s="102"/>
      <c r="AL69" s="102"/>
      <c r="AM69" s="102"/>
      <c r="AN69" s="102"/>
      <c r="AO69" s="104"/>
      <c r="AP69" s="104"/>
      <c r="AQ69" s="103"/>
      <c r="AR69" s="47">
        <f t="shared" si="2"/>
        <v>30</v>
      </c>
      <c r="AS69" s="30" t="str">
        <f t="shared" si="3"/>
        <v>GEÇMEZ</v>
      </c>
      <c r="AU69" s="12"/>
    </row>
    <row r="70" spans="1:47" s="2" customFormat="1" ht="16.350000000000001" customHeight="1" x14ac:dyDescent="0.25">
      <c r="A70" s="18">
        <v>19</v>
      </c>
      <c r="B70" s="152">
        <v>201</v>
      </c>
      <c r="C70" s="153" t="s">
        <v>156</v>
      </c>
      <c r="D70" s="154">
        <v>10</v>
      </c>
      <c r="E70" s="155">
        <v>10</v>
      </c>
      <c r="F70" s="155">
        <v>10</v>
      </c>
      <c r="G70" s="155">
        <v>10</v>
      </c>
      <c r="H70" s="156">
        <v>10</v>
      </c>
      <c r="I70" s="157">
        <v>10</v>
      </c>
      <c r="J70" s="155">
        <v>10</v>
      </c>
      <c r="K70" s="155">
        <v>10</v>
      </c>
      <c r="L70" s="155">
        <v>10</v>
      </c>
      <c r="M70" s="156">
        <v>10</v>
      </c>
      <c r="N70" s="101"/>
      <c r="O70" s="102"/>
      <c r="P70" s="102"/>
      <c r="Q70" s="102"/>
      <c r="R70" s="103"/>
      <c r="S70" s="133"/>
      <c r="T70" s="102"/>
      <c r="U70" s="102"/>
      <c r="V70" s="102"/>
      <c r="W70" s="103"/>
      <c r="X70" s="101"/>
      <c r="Y70" s="102"/>
      <c r="Z70" s="102"/>
      <c r="AA70" s="102"/>
      <c r="AB70" s="103"/>
      <c r="AC70" s="133"/>
      <c r="AD70" s="102"/>
      <c r="AE70" s="102"/>
      <c r="AF70" s="102"/>
      <c r="AG70" s="103"/>
      <c r="AH70" s="101"/>
      <c r="AI70" s="102"/>
      <c r="AJ70" s="102"/>
      <c r="AK70" s="102"/>
      <c r="AL70" s="102"/>
      <c r="AM70" s="102"/>
      <c r="AN70" s="102"/>
      <c r="AO70" s="104"/>
      <c r="AP70" s="104"/>
      <c r="AQ70" s="103"/>
      <c r="AR70" s="47">
        <f t="shared" si="2"/>
        <v>100</v>
      </c>
      <c r="AS70" s="30" t="str">
        <f t="shared" si="3"/>
        <v>PEKİYİ</v>
      </c>
      <c r="AU70" s="12"/>
    </row>
    <row r="71" spans="1:47" s="2" customFormat="1" ht="16.350000000000001" customHeight="1" x14ac:dyDescent="0.25">
      <c r="A71" s="18">
        <v>20</v>
      </c>
      <c r="B71" s="152">
        <v>203</v>
      </c>
      <c r="C71" s="153" t="s">
        <v>157</v>
      </c>
      <c r="D71" s="154">
        <v>10</v>
      </c>
      <c r="E71" s="155">
        <v>0</v>
      </c>
      <c r="F71" s="157">
        <v>8</v>
      </c>
      <c r="G71" s="155">
        <v>5</v>
      </c>
      <c r="H71" s="156">
        <v>0</v>
      </c>
      <c r="I71" s="157">
        <v>10</v>
      </c>
      <c r="J71" s="157">
        <v>10</v>
      </c>
      <c r="K71" s="155">
        <v>5</v>
      </c>
      <c r="L71" s="157">
        <v>0</v>
      </c>
      <c r="M71" s="156">
        <v>10</v>
      </c>
      <c r="N71" s="101"/>
      <c r="O71" s="102"/>
      <c r="P71" s="102"/>
      <c r="Q71" s="102"/>
      <c r="R71" s="103"/>
      <c r="S71" s="133"/>
      <c r="T71" s="102"/>
      <c r="U71" s="102"/>
      <c r="V71" s="102"/>
      <c r="W71" s="103"/>
      <c r="X71" s="101"/>
      <c r="Y71" s="102"/>
      <c r="Z71" s="102"/>
      <c r="AA71" s="102"/>
      <c r="AB71" s="103"/>
      <c r="AC71" s="133"/>
      <c r="AD71" s="102"/>
      <c r="AE71" s="102"/>
      <c r="AF71" s="102"/>
      <c r="AG71" s="103"/>
      <c r="AH71" s="101"/>
      <c r="AI71" s="102"/>
      <c r="AJ71" s="102"/>
      <c r="AK71" s="102"/>
      <c r="AL71" s="102"/>
      <c r="AM71" s="102"/>
      <c r="AN71" s="102"/>
      <c r="AO71" s="104"/>
      <c r="AP71" s="104"/>
      <c r="AQ71" s="103"/>
      <c r="AR71" s="47">
        <f t="shared" si="2"/>
        <v>58</v>
      </c>
      <c r="AS71" s="30" t="str">
        <f t="shared" si="3"/>
        <v>GEÇER</v>
      </c>
      <c r="AU71" s="12"/>
    </row>
    <row r="72" spans="1:47" s="2" customFormat="1" ht="16.350000000000001" customHeight="1" x14ac:dyDescent="0.25">
      <c r="A72" s="18">
        <v>21</v>
      </c>
      <c r="B72" s="152">
        <v>204</v>
      </c>
      <c r="C72" s="153" t="s">
        <v>158</v>
      </c>
      <c r="D72" s="154">
        <v>10</v>
      </c>
      <c r="E72" s="155">
        <v>10</v>
      </c>
      <c r="F72" s="157">
        <v>10</v>
      </c>
      <c r="G72" s="155">
        <v>10</v>
      </c>
      <c r="H72" s="156">
        <v>10</v>
      </c>
      <c r="I72" s="157">
        <v>10</v>
      </c>
      <c r="J72" s="157">
        <v>10</v>
      </c>
      <c r="K72" s="155">
        <v>10</v>
      </c>
      <c r="L72" s="157">
        <v>10</v>
      </c>
      <c r="M72" s="156">
        <v>8</v>
      </c>
      <c r="N72" s="101"/>
      <c r="O72" s="102"/>
      <c r="P72" s="102"/>
      <c r="Q72" s="102"/>
      <c r="R72" s="103"/>
      <c r="S72" s="133"/>
      <c r="T72" s="102"/>
      <c r="U72" s="102"/>
      <c r="V72" s="102"/>
      <c r="W72" s="103"/>
      <c r="X72" s="101"/>
      <c r="Y72" s="102"/>
      <c r="Z72" s="102"/>
      <c r="AA72" s="102"/>
      <c r="AB72" s="103"/>
      <c r="AC72" s="133"/>
      <c r="AD72" s="102"/>
      <c r="AE72" s="102"/>
      <c r="AF72" s="102"/>
      <c r="AG72" s="103"/>
      <c r="AH72" s="101"/>
      <c r="AI72" s="102"/>
      <c r="AJ72" s="102"/>
      <c r="AK72" s="102"/>
      <c r="AL72" s="102"/>
      <c r="AM72" s="102"/>
      <c r="AN72" s="102"/>
      <c r="AO72" s="104"/>
      <c r="AP72" s="104"/>
      <c r="AQ72" s="103"/>
      <c r="AR72" s="47">
        <f t="shared" si="2"/>
        <v>98</v>
      </c>
      <c r="AS72" s="30" t="str">
        <f t="shared" si="3"/>
        <v>PEKİYİ</v>
      </c>
      <c r="AU72" s="12"/>
    </row>
    <row r="73" spans="1:47" s="2" customFormat="1" ht="16.350000000000001" customHeight="1" x14ac:dyDescent="0.25">
      <c r="A73" s="18">
        <v>22</v>
      </c>
      <c r="B73" s="152">
        <v>216</v>
      </c>
      <c r="C73" s="153" t="s">
        <v>159</v>
      </c>
      <c r="D73" s="154">
        <v>10</v>
      </c>
      <c r="E73" s="155">
        <v>10</v>
      </c>
      <c r="F73" s="157">
        <v>10</v>
      </c>
      <c r="G73" s="155">
        <v>10</v>
      </c>
      <c r="H73" s="156">
        <v>8</v>
      </c>
      <c r="I73" s="157">
        <v>10</v>
      </c>
      <c r="J73" s="157">
        <v>8</v>
      </c>
      <c r="K73" s="155">
        <v>8</v>
      </c>
      <c r="L73" s="157">
        <v>5</v>
      </c>
      <c r="M73" s="156">
        <v>3</v>
      </c>
      <c r="N73" s="101"/>
      <c r="O73" s="102"/>
      <c r="P73" s="102"/>
      <c r="Q73" s="102"/>
      <c r="R73" s="103"/>
      <c r="S73" s="133"/>
      <c r="T73" s="102"/>
      <c r="U73" s="102"/>
      <c r="V73" s="102"/>
      <c r="W73" s="103"/>
      <c r="X73" s="101"/>
      <c r="Y73" s="102"/>
      <c r="Z73" s="102"/>
      <c r="AA73" s="102"/>
      <c r="AB73" s="103"/>
      <c r="AC73" s="133"/>
      <c r="AD73" s="102"/>
      <c r="AE73" s="102"/>
      <c r="AF73" s="102"/>
      <c r="AG73" s="103"/>
      <c r="AH73" s="101"/>
      <c r="AI73" s="102"/>
      <c r="AJ73" s="102"/>
      <c r="AK73" s="102"/>
      <c r="AL73" s="102"/>
      <c r="AM73" s="102"/>
      <c r="AN73" s="102"/>
      <c r="AO73" s="104"/>
      <c r="AP73" s="104"/>
      <c r="AQ73" s="103"/>
      <c r="AR73" s="47">
        <f t="shared" si="2"/>
        <v>82</v>
      </c>
      <c r="AS73" s="30" t="str">
        <f t="shared" si="3"/>
        <v>İYİ</v>
      </c>
      <c r="AU73" s="12"/>
    </row>
    <row r="74" spans="1:47" s="2" customFormat="1" ht="16.350000000000001" customHeight="1" x14ac:dyDescent="0.25">
      <c r="A74" s="18">
        <v>23</v>
      </c>
      <c r="B74" s="152">
        <v>218</v>
      </c>
      <c r="C74" s="153" t="s">
        <v>160</v>
      </c>
      <c r="D74" s="154">
        <v>10</v>
      </c>
      <c r="E74" s="155">
        <v>10</v>
      </c>
      <c r="F74" s="157">
        <v>0</v>
      </c>
      <c r="G74" s="155">
        <v>10</v>
      </c>
      <c r="H74" s="156">
        <v>10</v>
      </c>
      <c r="I74" s="157">
        <v>10</v>
      </c>
      <c r="J74" s="157">
        <v>10</v>
      </c>
      <c r="K74" s="155">
        <v>10</v>
      </c>
      <c r="L74" s="157">
        <v>10</v>
      </c>
      <c r="M74" s="156">
        <v>10</v>
      </c>
      <c r="N74" s="101"/>
      <c r="O74" s="102"/>
      <c r="P74" s="102"/>
      <c r="Q74" s="102"/>
      <c r="R74" s="103"/>
      <c r="S74" s="133"/>
      <c r="T74" s="102"/>
      <c r="U74" s="102"/>
      <c r="V74" s="102"/>
      <c r="W74" s="103"/>
      <c r="X74" s="101"/>
      <c r="Y74" s="102"/>
      <c r="Z74" s="102"/>
      <c r="AA74" s="102"/>
      <c r="AB74" s="103"/>
      <c r="AC74" s="133"/>
      <c r="AD74" s="102"/>
      <c r="AE74" s="102"/>
      <c r="AF74" s="102"/>
      <c r="AG74" s="103"/>
      <c r="AH74" s="101"/>
      <c r="AI74" s="102"/>
      <c r="AJ74" s="102"/>
      <c r="AK74" s="102"/>
      <c r="AL74" s="102"/>
      <c r="AM74" s="102"/>
      <c r="AN74" s="102"/>
      <c r="AO74" s="104"/>
      <c r="AP74" s="104"/>
      <c r="AQ74" s="103"/>
      <c r="AR74" s="47">
        <f t="shared" si="2"/>
        <v>90</v>
      </c>
      <c r="AS74" s="30" t="str">
        <f t="shared" si="3"/>
        <v>PEKİYİ</v>
      </c>
      <c r="AU74" s="12"/>
    </row>
    <row r="75" spans="1:47" s="2" customFormat="1" ht="16.350000000000001" customHeight="1" x14ac:dyDescent="0.25">
      <c r="A75" s="18">
        <v>24</v>
      </c>
      <c r="B75" s="152">
        <v>233</v>
      </c>
      <c r="C75" s="153" t="s">
        <v>161</v>
      </c>
      <c r="D75" s="154">
        <v>10</v>
      </c>
      <c r="E75" s="155">
        <v>5</v>
      </c>
      <c r="F75" s="157">
        <v>8</v>
      </c>
      <c r="G75" s="155">
        <v>8</v>
      </c>
      <c r="H75" s="156">
        <v>8</v>
      </c>
      <c r="I75" s="157">
        <v>10</v>
      </c>
      <c r="J75" s="157">
        <v>8</v>
      </c>
      <c r="K75" s="155">
        <v>0</v>
      </c>
      <c r="L75" s="157">
        <v>8</v>
      </c>
      <c r="M75" s="156">
        <v>0</v>
      </c>
      <c r="N75" s="101"/>
      <c r="O75" s="102"/>
      <c r="P75" s="102"/>
      <c r="Q75" s="102"/>
      <c r="R75" s="103"/>
      <c r="S75" s="133"/>
      <c r="T75" s="102"/>
      <c r="U75" s="102"/>
      <c r="V75" s="102"/>
      <c r="W75" s="103"/>
      <c r="X75" s="101"/>
      <c r="Y75" s="102"/>
      <c r="Z75" s="102"/>
      <c r="AA75" s="102"/>
      <c r="AB75" s="103"/>
      <c r="AC75" s="133"/>
      <c r="AD75" s="102"/>
      <c r="AE75" s="102"/>
      <c r="AF75" s="102"/>
      <c r="AG75" s="103"/>
      <c r="AH75" s="101"/>
      <c r="AI75" s="102"/>
      <c r="AJ75" s="102"/>
      <c r="AK75" s="102"/>
      <c r="AL75" s="102"/>
      <c r="AM75" s="102"/>
      <c r="AN75" s="102"/>
      <c r="AO75" s="104"/>
      <c r="AP75" s="104"/>
      <c r="AQ75" s="103"/>
      <c r="AR75" s="47">
        <f t="shared" si="2"/>
        <v>65</v>
      </c>
      <c r="AS75" s="30" t="str">
        <f t="shared" si="3"/>
        <v>ORTA</v>
      </c>
      <c r="AU75" s="12"/>
    </row>
    <row r="76" spans="1:47" s="2" customFormat="1" ht="16.350000000000001" customHeight="1" x14ac:dyDescent="0.25">
      <c r="A76" s="18">
        <v>25</v>
      </c>
      <c r="B76" s="115"/>
      <c r="C76" s="113"/>
      <c r="D76" s="101"/>
      <c r="E76" s="102"/>
      <c r="F76" s="102"/>
      <c r="G76" s="102"/>
      <c r="H76" s="103"/>
      <c r="I76" s="133"/>
      <c r="J76" s="102"/>
      <c r="K76" s="102"/>
      <c r="L76" s="102"/>
      <c r="M76" s="103"/>
      <c r="N76" s="101"/>
      <c r="O76" s="102"/>
      <c r="P76" s="102"/>
      <c r="Q76" s="102"/>
      <c r="R76" s="103"/>
      <c r="S76" s="133"/>
      <c r="T76" s="102"/>
      <c r="U76" s="102"/>
      <c r="V76" s="102"/>
      <c r="W76" s="103"/>
      <c r="X76" s="101"/>
      <c r="Y76" s="102"/>
      <c r="Z76" s="102"/>
      <c r="AA76" s="102"/>
      <c r="AB76" s="103"/>
      <c r="AC76" s="133"/>
      <c r="AD76" s="102"/>
      <c r="AE76" s="102"/>
      <c r="AF76" s="102"/>
      <c r="AG76" s="103"/>
      <c r="AH76" s="101"/>
      <c r="AI76" s="102"/>
      <c r="AJ76" s="102"/>
      <c r="AK76" s="102"/>
      <c r="AL76" s="102"/>
      <c r="AM76" s="102"/>
      <c r="AN76" s="102"/>
      <c r="AO76" s="104"/>
      <c r="AP76" s="104"/>
      <c r="AQ76" s="103"/>
      <c r="AR76" s="47" t="str">
        <f t="shared" si="2"/>
        <v xml:space="preserve"> </v>
      </c>
      <c r="AS76" s="30" t="str">
        <f t="shared" si="3"/>
        <v xml:space="preserve"> </v>
      </c>
      <c r="AU76" s="12"/>
    </row>
    <row r="77" spans="1:47" s="2" customFormat="1" ht="16.350000000000001" customHeight="1" x14ac:dyDescent="0.25">
      <c r="A77" s="18">
        <v>26</v>
      </c>
      <c r="D77" s="101"/>
      <c r="E77" s="102"/>
      <c r="F77" s="102"/>
      <c r="G77" s="102"/>
      <c r="H77" s="103"/>
      <c r="I77" s="133"/>
      <c r="J77" s="102"/>
      <c r="K77" s="102"/>
      <c r="L77" s="102"/>
      <c r="M77" s="103"/>
      <c r="N77" s="101"/>
      <c r="O77" s="102"/>
      <c r="P77" s="102"/>
      <c r="Q77" s="102"/>
      <c r="R77" s="103"/>
      <c r="S77" s="133"/>
      <c r="T77" s="102"/>
      <c r="U77" s="102"/>
      <c r="V77" s="102"/>
      <c r="W77" s="103"/>
      <c r="X77" s="101"/>
      <c r="Y77" s="102"/>
      <c r="Z77" s="102"/>
      <c r="AA77" s="102"/>
      <c r="AB77" s="103"/>
      <c r="AC77" s="133"/>
      <c r="AD77" s="102"/>
      <c r="AE77" s="102"/>
      <c r="AF77" s="102"/>
      <c r="AG77" s="103"/>
      <c r="AH77" s="101"/>
      <c r="AI77" s="102"/>
      <c r="AJ77" s="102"/>
      <c r="AK77" s="102"/>
      <c r="AL77" s="102"/>
      <c r="AM77" s="102"/>
      <c r="AN77" s="102"/>
      <c r="AO77" s="104"/>
      <c r="AP77" s="104"/>
      <c r="AQ77" s="103"/>
      <c r="AR77" s="47" t="str">
        <f t="shared" si="2"/>
        <v xml:space="preserve"> </v>
      </c>
      <c r="AS77" s="30" t="str">
        <f t="shared" si="3"/>
        <v xml:space="preserve"> </v>
      </c>
      <c r="AU77" s="12"/>
    </row>
    <row r="78" spans="1:47" s="2" customFormat="1" ht="16.350000000000001" customHeight="1" x14ac:dyDescent="0.25">
      <c r="A78" s="18">
        <v>27</v>
      </c>
      <c r="B78" s="115" t="str">
        <f>IF(Liste!C31=0," ",Liste!C31)</f>
        <v xml:space="preserve"> </v>
      </c>
      <c r="C78" s="113" t="str">
        <f>IF(Liste!D31=0," ",Liste!D31)</f>
        <v xml:space="preserve"> </v>
      </c>
      <c r="D78" s="101"/>
      <c r="E78" s="102"/>
      <c r="F78" s="102"/>
      <c r="G78" s="102"/>
      <c r="H78" s="103"/>
      <c r="I78" s="133"/>
      <c r="J78" s="102"/>
      <c r="K78" s="102"/>
      <c r="L78" s="102"/>
      <c r="M78" s="103"/>
      <c r="N78" s="101"/>
      <c r="O78" s="102"/>
      <c r="P78" s="102"/>
      <c r="Q78" s="102"/>
      <c r="R78" s="103"/>
      <c r="S78" s="133"/>
      <c r="T78" s="102"/>
      <c r="U78" s="102"/>
      <c r="V78" s="102"/>
      <c r="W78" s="103"/>
      <c r="X78" s="101"/>
      <c r="Y78" s="102"/>
      <c r="Z78" s="102"/>
      <c r="AA78" s="102"/>
      <c r="AB78" s="103"/>
      <c r="AC78" s="133"/>
      <c r="AD78" s="102"/>
      <c r="AE78" s="102"/>
      <c r="AF78" s="102"/>
      <c r="AG78" s="103"/>
      <c r="AH78" s="101"/>
      <c r="AI78" s="102"/>
      <c r="AJ78" s="102"/>
      <c r="AK78" s="102"/>
      <c r="AL78" s="102"/>
      <c r="AM78" s="102"/>
      <c r="AN78" s="102"/>
      <c r="AO78" s="104"/>
      <c r="AP78" s="104"/>
      <c r="AQ78" s="103"/>
      <c r="AR78" s="47" t="str">
        <f t="shared" si="2"/>
        <v xml:space="preserve"> </v>
      </c>
      <c r="AS78" s="30" t="str">
        <f t="shared" si="3"/>
        <v xml:space="preserve"> </v>
      </c>
      <c r="AU78" s="12"/>
    </row>
    <row r="79" spans="1:47" s="2" customFormat="1" ht="16.350000000000001" customHeight="1" x14ac:dyDescent="0.25">
      <c r="A79" s="18">
        <v>28</v>
      </c>
      <c r="B79" s="115" t="str">
        <f>IF(Liste!C32=0," ",Liste!C32)</f>
        <v xml:space="preserve"> </v>
      </c>
      <c r="C79" s="113" t="str">
        <f>IF(Liste!D32=0," ",Liste!D32)</f>
        <v xml:space="preserve"> </v>
      </c>
      <c r="D79" s="101"/>
      <c r="E79" s="102"/>
      <c r="F79" s="102"/>
      <c r="G79" s="102"/>
      <c r="H79" s="103"/>
      <c r="I79" s="133"/>
      <c r="J79" s="102"/>
      <c r="K79" s="102"/>
      <c r="L79" s="102"/>
      <c r="M79" s="103"/>
      <c r="N79" s="101"/>
      <c r="O79" s="102"/>
      <c r="P79" s="102"/>
      <c r="Q79" s="102"/>
      <c r="R79" s="103"/>
      <c r="S79" s="133"/>
      <c r="T79" s="102"/>
      <c r="U79" s="102"/>
      <c r="V79" s="102"/>
      <c r="W79" s="103"/>
      <c r="X79" s="101"/>
      <c r="Y79" s="102"/>
      <c r="Z79" s="102"/>
      <c r="AA79" s="102"/>
      <c r="AB79" s="103"/>
      <c r="AC79" s="133"/>
      <c r="AD79" s="102"/>
      <c r="AE79" s="102"/>
      <c r="AF79" s="102"/>
      <c r="AG79" s="103"/>
      <c r="AH79" s="101"/>
      <c r="AI79" s="102"/>
      <c r="AJ79" s="102"/>
      <c r="AK79" s="102"/>
      <c r="AL79" s="102"/>
      <c r="AM79" s="102"/>
      <c r="AN79" s="102"/>
      <c r="AO79" s="104"/>
      <c r="AP79" s="104"/>
      <c r="AQ79" s="103"/>
      <c r="AR79" s="47" t="str">
        <f t="shared" si="2"/>
        <v xml:space="preserve"> </v>
      </c>
      <c r="AS79" s="30" t="str">
        <f t="shared" si="3"/>
        <v xml:space="preserve"> </v>
      </c>
      <c r="AU79" s="12"/>
    </row>
    <row r="80" spans="1:47" s="2" customFormat="1" ht="16.350000000000001" customHeight="1" x14ac:dyDescent="0.25">
      <c r="A80" s="18">
        <v>29</v>
      </c>
      <c r="B80" s="115" t="str">
        <f>IF(Liste!C33=0," ",Liste!C33)</f>
        <v xml:space="preserve"> </v>
      </c>
      <c r="C80" s="113" t="str">
        <f>IF(Liste!D33=0," ",Liste!D33)</f>
        <v xml:space="preserve"> </v>
      </c>
      <c r="D80" s="101"/>
      <c r="E80" s="102"/>
      <c r="F80" s="102"/>
      <c r="G80" s="102"/>
      <c r="H80" s="103"/>
      <c r="I80" s="133"/>
      <c r="J80" s="102"/>
      <c r="K80" s="102"/>
      <c r="L80" s="102"/>
      <c r="M80" s="103"/>
      <c r="N80" s="101"/>
      <c r="O80" s="102"/>
      <c r="P80" s="102"/>
      <c r="Q80" s="102"/>
      <c r="R80" s="103"/>
      <c r="S80" s="133"/>
      <c r="T80" s="102"/>
      <c r="U80" s="102"/>
      <c r="V80" s="102"/>
      <c r="W80" s="103"/>
      <c r="X80" s="101"/>
      <c r="Y80" s="102"/>
      <c r="Z80" s="102"/>
      <c r="AA80" s="102"/>
      <c r="AB80" s="103"/>
      <c r="AC80" s="133"/>
      <c r="AD80" s="102"/>
      <c r="AE80" s="102"/>
      <c r="AF80" s="102"/>
      <c r="AG80" s="103"/>
      <c r="AH80" s="101"/>
      <c r="AI80" s="102"/>
      <c r="AJ80" s="102"/>
      <c r="AK80" s="102"/>
      <c r="AL80" s="102"/>
      <c r="AM80" s="102"/>
      <c r="AN80" s="102"/>
      <c r="AO80" s="104"/>
      <c r="AP80" s="104"/>
      <c r="AQ80" s="103"/>
      <c r="AR80" s="47" t="str">
        <f t="shared" si="2"/>
        <v xml:space="preserve"> </v>
      </c>
      <c r="AS80" s="30" t="str">
        <f t="shared" si="3"/>
        <v xml:space="preserve"> </v>
      </c>
      <c r="AU80" s="12"/>
    </row>
    <row r="81" spans="1:47" s="2" customFormat="1" ht="16.350000000000001" customHeight="1" x14ac:dyDescent="0.25">
      <c r="A81" s="18">
        <v>30</v>
      </c>
      <c r="B81" s="115" t="str">
        <f>IF(Liste!C34=0," ",Liste!C34)</f>
        <v xml:space="preserve"> </v>
      </c>
      <c r="C81" s="113" t="str">
        <f>IF(Liste!D34=0," ",Liste!D34)</f>
        <v xml:space="preserve"> </v>
      </c>
      <c r="D81" s="101"/>
      <c r="E81" s="102"/>
      <c r="F81" s="102"/>
      <c r="G81" s="102"/>
      <c r="H81" s="103"/>
      <c r="I81" s="133"/>
      <c r="J81" s="102"/>
      <c r="K81" s="102"/>
      <c r="L81" s="102"/>
      <c r="M81" s="103"/>
      <c r="N81" s="101"/>
      <c r="O81" s="102"/>
      <c r="P81" s="102"/>
      <c r="Q81" s="102"/>
      <c r="R81" s="103"/>
      <c r="S81" s="133"/>
      <c r="T81" s="102"/>
      <c r="U81" s="102"/>
      <c r="V81" s="102"/>
      <c r="W81" s="103"/>
      <c r="X81" s="101"/>
      <c r="Y81" s="102"/>
      <c r="Z81" s="102"/>
      <c r="AA81" s="102"/>
      <c r="AB81" s="103"/>
      <c r="AC81" s="133"/>
      <c r="AD81" s="102"/>
      <c r="AE81" s="102"/>
      <c r="AF81" s="102"/>
      <c r="AG81" s="103"/>
      <c r="AH81" s="101"/>
      <c r="AI81" s="102"/>
      <c r="AJ81" s="102"/>
      <c r="AK81" s="102"/>
      <c r="AL81" s="102"/>
      <c r="AM81" s="102"/>
      <c r="AN81" s="102"/>
      <c r="AO81" s="104"/>
      <c r="AP81" s="104"/>
      <c r="AQ81" s="103"/>
      <c r="AR81" s="47" t="str">
        <f t="shared" si="2"/>
        <v xml:space="preserve"> </v>
      </c>
      <c r="AS81" s="30" t="str">
        <f t="shared" si="3"/>
        <v xml:space="preserve"> </v>
      </c>
      <c r="AU81" s="12"/>
    </row>
    <row r="82" spans="1:47" s="2" customFormat="1" ht="16.350000000000001" customHeight="1" x14ac:dyDescent="0.25">
      <c r="A82" s="18">
        <v>31</v>
      </c>
      <c r="B82" s="115" t="str">
        <f>IF(Liste!C35=0," ",Liste!C35)</f>
        <v xml:space="preserve"> </v>
      </c>
      <c r="C82" s="113" t="str">
        <f>IF(Liste!D35=0," ",Liste!D35)</f>
        <v xml:space="preserve"> </v>
      </c>
      <c r="D82" s="101"/>
      <c r="E82" s="102"/>
      <c r="F82" s="102"/>
      <c r="G82" s="102"/>
      <c r="H82" s="103"/>
      <c r="I82" s="133"/>
      <c r="J82" s="102"/>
      <c r="K82" s="102"/>
      <c r="L82" s="102"/>
      <c r="M82" s="103"/>
      <c r="N82" s="101"/>
      <c r="O82" s="102"/>
      <c r="P82" s="102"/>
      <c r="Q82" s="102"/>
      <c r="R82" s="103"/>
      <c r="S82" s="133"/>
      <c r="T82" s="102"/>
      <c r="U82" s="102"/>
      <c r="V82" s="102"/>
      <c r="W82" s="103"/>
      <c r="X82" s="101"/>
      <c r="Y82" s="102"/>
      <c r="Z82" s="102"/>
      <c r="AA82" s="102"/>
      <c r="AB82" s="103"/>
      <c r="AC82" s="133"/>
      <c r="AD82" s="102"/>
      <c r="AE82" s="102"/>
      <c r="AF82" s="102"/>
      <c r="AG82" s="103"/>
      <c r="AH82" s="101"/>
      <c r="AI82" s="102"/>
      <c r="AJ82" s="102"/>
      <c r="AK82" s="102"/>
      <c r="AL82" s="102"/>
      <c r="AM82" s="102"/>
      <c r="AN82" s="102"/>
      <c r="AO82" s="104"/>
      <c r="AP82" s="104"/>
      <c r="AQ82" s="103"/>
      <c r="AR82" s="47" t="str">
        <f t="shared" si="2"/>
        <v xml:space="preserve"> </v>
      </c>
      <c r="AS82" s="30" t="str">
        <f t="shared" si="3"/>
        <v xml:space="preserve"> </v>
      </c>
      <c r="AU82" s="12"/>
    </row>
    <row r="83" spans="1:47" s="2" customFormat="1" ht="16.350000000000001" customHeight="1" x14ac:dyDescent="0.25">
      <c r="A83" s="18">
        <v>32</v>
      </c>
      <c r="B83" s="115" t="str">
        <f>IF(Liste!C36=0," ",Liste!C36)</f>
        <v xml:space="preserve"> </v>
      </c>
      <c r="C83" s="113" t="str">
        <f>IF(Liste!D36=0," ",Liste!D36)</f>
        <v xml:space="preserve"> </v>
      </c>
      <c r="D83" s="101"/>
      <c r="E83" s="102"/>
      <c r="F83" s="102"/>
      <c r="G83" s="102"/>
      <c r="H83" s="103"/>
      <c r="I83" s="133"/>
      <c r="J83" s="102"/>
      <c r="K83" s="102"/>
      <c r="L83" s="102"/>
      <c r="M83" s="103"/>
      <c r="N83" s="101"/>
      <c r="O83" s="102"/>
      <c r="P83" s="102"/>
      <c r="Q83" s="102"/>
      <c r="R83" s="103"/>
      <c r="S83" s="133"/>
      <c r="T83" s="102"/>
      <c r="U83" s="102"/>
      <c r="V83" s="102"/>
      <c r="W83" s="103"/>
      <c r="X83" s="101"/>
      <c r="Y83" s="102"/>
      <c r="Z83" s="102"/>
      <c r="AA83" s="102"/>
      <c r="AB83" s="103"/>
      <c r="AC83" s="133"/>
      <c r="AD83" s="102"/>
      <c r="AE83" s="102"/>
      <c r="AF83" s="102"/>
      <c r="AG83" s="103"/>
      <c r="AH83" s="101"/>
      <c r="AI83" s="102"/>
      <c r="AJ83" s="102"/>
      <c r="AK83" s="102"/>
      <c r="AL83" s="102"/>
      <c r="AM83" s="102"/>
      <c r="AN83" s="102"/>
      <c r="AO83" s="104"/>
      <c r="AP83" s="104"/>
      <c r="AQ83" s="103"/>
      <c r="AR83" s="47" t="str">
        <f t="shared" si="2"/>
        <v xml:space="preserve"> </v>
      </c>
      <c r="AS83" s="30" t="str">
        <f t="shared" si="3"/>
        <v xml:space="preserve"> </v>
      </c>
      <c r="AU83" s="12"/>
    </row>
    <row r="84" spans="1:47" s="2" customFormat="1" ht="16.350000000000001" customHeight="1" x14ac:dyDescent="0.25">
      <c r="A84" s="18">
        <v>33</v>
      </c>
      <c r="B84" s="115" t="str">
        <f>IF(Liste!C37=0," ",Liste!C37)</f>
        <v xml:space="preserve"> </v>
      </c>
      <c r="C84" s="113" t="str">
        <f>IF(Liste!D37=0," ",Liste!D37)</f>
        <v xml:space="preserve"> </v>
      </c>
      <c r="D84" s="101"/>
      <c r="E84" s="102"/>
      <c r="F84" s="102"/>
      <c r="G84" s="102"/>
      <c r="H84" s="103"/>
      <c r="I84" s="133"/>
      <c r="J84" s="102"/>
      <c r="K84" s="102"/>
      <c r="L84" s="102"/>
      <c r="M84" s="103"/>
      <c r="N84" s="101"/>
      <c r="O84" s="102"/>
      <c r="P84" s="102"/>
      <c r="Q84" s="102"/>
      <c r="R84" s="103"/>
      <c r="S84" s="133"/>
      <c r="T84" s="102"/>
      <c r="U84" s="102"/>
      <c r="V84" s="102"/>
      <c r="W84" s="103"/>
      <c r="X84" s="101"/>
      <c r="Y84" s="102"/>
      <c r="Z84" s="102"/>
      <c r="AA84" s="102"/>
      <c r="AB84" s="103"/>
      <c r="AC84" s="133"/>
      <c r="AD84" s="102"/>
      <c r="AE84" s="102"/>
      <c r="AF84" s="102"/>
      <c r="AG84" s="103"/>
      <c r="AH84" s="101"/>
      <c r="AI84" s="102"/>
      <c r="AJ84" s="102"/>
      <c r="AK84" s="102"/>
      <c r="AL84" s="102"/>
      <c r="AM84" s="102"/>
      <c r="AN84" s="102"/>
      <c r="AO84" s="104"/>
      <c r="AP84" s="104"/>
      <c r="AQ84" s="103"/>
      <c r="AR84" s="47" t="str">
        <f t="shared" si="2"/>
        <v xml:space="preserve"> </v>
      </c>
      <c r="AS84" s="30" t="str">
        <f t="shared" si="3"/>
        <v xml:space="preserve"> </v>
      </c>
      <c r="AU84" s="12"/>
    </row>
    <row r="85" spans="1:47" s="2" customFormat="1" ht="16.350000000000001" customHeight="1" x14ac:dyDescent="0.25">
      <c r="A85" s="18">
        <v>34</v>
      </c>
      <c r="B85" s="115" t="str">
        <f>IF(Liste!C38=0," ",Liste!C38)</f>
        <v xml:space="preserve"> </v>
      </c>
      <c r="C85" s="113" t="str">
        <f>IF(Liste!D38=0," ",Liste!D38)</f>
        <v xml:space="preserve"> </v>
      </c>
      <c r="D85" s="101"/>
      <c r="E85" s="102"/>
      <c r="F85" s="102"/>
      <c r="G85" s="102"/>
      <c r="H85" s="103"/>
      <c r="I85" s="133"/>
      <c r="J85" s="102"/>
      <c r="K85" s="102"/>
      <c r="L85" s="102"/>
      <c r="M85" s="103"/>
      <c r="N85" s="101"/>
      <c r="O85" s="102"/>
      <c r="P85" s="102"/>
      <c r="Q85" s="102"/>
      <c r="R85" s="103"/>
      <c r="S85" s="133"/>
      <c r="T85" s="102"/>
      <c r="U85" s="102"/>
      <c r="V85" s="102"/>
      <c r="W85" s="103"/>
      <c r="X85" s="101"/>
      <c r="Y85" s="102"/>
      <c r="Z85" s="102"/>
      <c r="AA85" s="102"/>
      <c r="AB85" s="103"/>
      <c r="AC85" s="133"/>
      <c r="AD85" s="102"/>
      <c r="AE85" s="102"/>
      <c r="AF85" s="102"/>
      <c r="AG85" s="103"/>
      <c r="AH85" s="101"/>
      <c r="AI85" s="102"/>
      <c r="AJ85" s="102"/>
      <c r="AK85" s="102"/>
      <c r="AL85" s="102"/>
      <c r="AM85" s="102"/>
      <c r="AN85" s="102"/>
      <c r="AO85" s="104"/>
      <c r="AP85" s="104"/>
      <c r="AQ85" s="103"/>
      <c r="AR85" s="47" t="str">
        <f t="shared" si="2"/>
        <v xml:space="preserve"> </v>
      </c>
      <c r="AS85" s="30" t="str">
        <f t="shared" si="3"/>
        <v xml:space="preserve"> </v>
      </c>
      <c r="AU85" s="12"/>
    </row>
    <row r="86" spans="1:47" s="2" customFormat="1" ht="16.350000000000001" customHeight="1" x14ac:dyDescent="0.25">
      <c r="A86" s="18">
        <v>35</v>
      </c>
      <c r="B86" s="115" t="str">
        <f>IF(Liste!C39=0," ",Liste!C39)</f>
        <v xml:space="preserve"> </v>
      </c>
      <c r="C86" s="113" t="str">
        <f>IF(Liste!D39=0," ",Liste!D39)</f>
        <v xml:space="preserve"> </v>
      </c>
      <c r="D86" s="101"/>
      <c r="E86" s="102"/>
      <c r="F86" s="102"/>
      <c r="G86" s="102"/>
      <c r="H86" s="103"/>
      <c r="I86" s="133"/>
      <c r="J86" s="102"/>
      <c r="K86" s="102"/>
      <c r="L86" s="102"/>
      <c r="M86" s="103"/>
      <c r="N86" s="101"/>
      <c r="O86" s="102"/>
      <c r="P86" s="102"/>
      <c r="Q86" s="102"/>
      <c r="R86" s="103"/>
      <c r="S86" s="133"/>
      <c r="T86" s="102"/>
      <c r="U86" s="102"/>
      <c r="V86" s="102"/>
      <c r="W86" s="103"/>
      <c r="X86" s="101"/>
      <c r="Y86" s="102"/>
      <c r="Z86" s="102"/>
      <c r="AA86" s="102"/>
      <c r="AB86" s="103"/>
      <c r="AC86" s="133"/>
      <c r="AD86" s="102"/>
      <c r="AE86" s="102"/>
      <c r="AF86" s="102"/>
      <c r="AG86" s="103"/>
      <c r="AH86" s="101"/>
      <c r="AI86" s="102"/>
      <c r="AJ86" s="102"/>
      <c r="AK86" s="102"/>
      <c r="AL86" s="102"/>
      <c r="AM86" s="102"/>
      <c r="AN86" s="102"/>
      <c r="AO86" s="104"/>
      <c r="AP86" s="104"/>
      <c r="AQ86" s="103"/>
      <c r="AR86" s="47" t="str">
        <f t="shared" si="2"/>
        <v xml:space="preserve"> </v>
      </c>
      <c r="AS86" s="30" t="str">
        <f t="shared" si="3"/>
        <v xml:space="preserve"> </v>
      </c>
      <c r="AU86" s="12"/>
    </row>
    <row r="87" spans="1:47" s="2" customFormat="1" ht="16.350000000000001" customHeight="1" x14ac:dyDescent="0.25">
      <c r="A87" s="18">
        <v>36</v>
      </c>
      <c r="B87" s="115" t="str">
        <f>IF(Liste!C40=0," ",Liste!C40)</f>
        <v xml:space="preserve"> </v>
      </c>
      <c r="C87" s="114" t="str">
        <f>IF(Liste!D40=0," ",Liste!D40)</f>
        <v xml:space="preserve"> </v>
      </c>
      <c r="D87" s="101"/>
      <c r="E87" s="102"/>
      <c r="F87" s="102"/>
      <c r="G87" s="102"/>
      <c r="H87" s="103"/>
      <c r="I87" s="133"/>
      <c r="J87" s="102"/>
      <c r="K87" s="102"/>
      <c r="L87" s="102"/>
      <c r="M87" s="103"/>
      <c r="N87" s="101"/>
      <c r="O87" s="102"/>
      <c r="P87" s="102"/>
      <c r="Q87" s="102"/>
      <c r="R87" s="103"/>
      <c r="S87" s="133"/>
      <c r="T87" s="102"/>
      <c r="U87" s="102"/>
      <c r="V87" s="102"/>
      <c r="W87" s="103"/>
      <c r="X87" s="101"/>
      <c r="Y87" s="102"/>
      <c r="Z87" s="102"/>
      <c r="AA87" s="102"/>
      <c r="AB87" s="103"/>
      <c r="AC87" s="133"/>
      <c r="AD87" s="102"/>
      <c r="AE87" s="102"/>
      <c r="AF87" s="102"/>
      <c r="AG87" s="103"/>
      <c r="AH87" s="101"/>
      <c r="AI87" s="102"/>
      <c r="AJ87" s="102"/>
      <c r="AK87" s="102"/>
      <c r="AL87" s="102"/>
      <c r="AM87" s="102"/>
      <c r="AN87" s="102"/>
      <c r="AO87" s="104"/>
      <c r="AP87" s="104"/>
      <c r="AQ87" s="103"/>
      <c r="AR87" s="47" t="str">
        <f t="shared" si="2"/>
        <v xml:space="preserve"> </v>
      </c>
      <c r="AS87" s="30" t="str">
        <f t="shared" si="3"/>
        <v xml:space="preserve"> </v>
      </c>
      <c r="AU87" s="12"/>
    </row>
    <row r="88" spans="1:47" s="2" customFormat="1" ht="16.350000000000001" customHeight="1" x14ac:dyDescent="0.25">
      <c r="A88" s="18">
        <v>37</v>
      </c>
      <c r="B88" s="115" t="str">
        <f>IF(Liste!C41=0," ",Liste!C41)</f>
        <v xml:space="preserve"> </v>
      </c>
      <c r="C88" s="114" t="str">
        <f>IF(Liste!D41=0," ",Liste!D41)</f>
        <v xml:space="preserve"> </v>
      </c>
      <c r="D88" s="101"/>
      <c r="E88" s="102"/>
      <c r="F88" s="102"/>
      <c r="G88" s="102"/>
      <c r="H88" s="103"/>
      <c r="I88" s="133"/>
      <c r="J88" s="102"/>
      <c r="K88" s="102"/>
      <c r="L88" s="102"/>
      <c r="M88" s="103"/>
      <c r="N88" s="101"/>
      <c r="O88" s="102"/>
      <c r="P88" s="102"/>
      <c r="Q88" s="102"/>
      <c r="R88" s="103"/>
      <c r="S88" s="133"/>
      <c r="T88" s="102"/>
      <c r="U88" s="102"/>
      <c r="V88" s="102"/>
      <c r="W88" s="103"/>
      <c r="X88" s="101"/>
      <c r="Y88" s="102"/>
      <c r="Z88" s="102"/>
      <c r="AA88" s="102"/>
      <c r="AB88" s="103"/>
      <c r="AC88" s="133"/>
      <c r="AD88" s="102"/>
      <c r="AE88" s="102"/>
      <c r="AF88" s="102"/>
      <c r="AG88" s="103"/>
      <c r="AH88" s="101"/>
      <c r="AI88" s="102"/>
      <c r="AJ88" s="102"/>
      <c r="AK88" s="102"/>
      <c r="AL88" s="102"/>
      <c r="AM88" s="102"/>
      <c r="AN88" s="102"/>
      <c r="AO88" s="104"/>
      <c r="AP88" s="104"/>
      <c r="AQ88" s="103"/>
      <c r="AR88" s="47" t="str">
        <f t="shared" si="2"/>
        <v xml:space="preserve"> </v>
      </c>
      <c r="AS88" s="30" t="str">
        <f t="shared" si="3"/>
        <v xml:space="preserve"> </v>
      </c>
      <c r="AU88" s="12"/>
    </row>
    <row r="89" spans="1:47" s="2" customFormat="1" ht="16.350000000000001" customHeight="1" x14ac:dyDescent="0.25">
      <c r="A89" s="18">
        <v>38</v>
      </c>
      <c r="B89" s="115" t="str">
        <f>IF(Liste!C42=0," ",Liste!C42)</f>
        <v xml:space="preserve"> </v>
      </c>
      <c r="C89" s="114" t="str">
        <f>IF(Liste!D42=0," ",Liste!D42)</f>
        <v xml:space="preserve"> </v>
      </c>
      <c r="D89" s="101"/>
      <c r="E89" s="102"/>
      <c r="F89" s="102"/>
      <c r="G89" s="102"/>
      <c r="H89" s="103"/>
      <c r="I89" s="133"/>
      <c r="J89" s="102"/>
      <c r="K89" s="102"/>
      <c r="L89" s="102"/>
      <c r="M89" s="103"/>
      <c r="N89" s="101"/>
      <c r="O89" s="102"/>
      <c r="P89" s="102"/>
      <c r="Q89" s="102"/>
      <c r="R89" s="103"/>
      <c r="S89" s="133"/>
      <c r="T89" s="102"/>
      <c r="U89" s="102"/>
      <c r="V89" s="102"/>
      <c r="W89" s="103"/>
      <c r="X89" s="101"/>
      <c r="Y89" s="102"/>
      <c r="Z89" s="102"/>
      <c r="AA89" s="102"/>
      <c r="AB89" s="103"/>
      <c r="AC89" s="133"/>
      <c r="AD89" s="102"/>
      <c r="AE89" s="102"/>
      <c r="AF89" s="102"/>
      <c r="AG89" s="103"/>
      <c r="AH89" s="101"/>
      <c r="AI89" s="102"/>
      <c r="AJ89" s="102"/>
      <c r="AK89" s="102"/>
      <c r="AL89" s="102"/>
      <c r="AM89" s="102"/>
      <c r="AN89" s="102"/>
      <c r="AO89" s="104"/>
      <c r="AP89" s="104"/>
      <c r="AQ89" s="103"/>
      <c r="AR89" s="47" t="str">
        <f t="shared" si="2"/>
        <v xml:space="preserve"> </v>
      </c>
      <c r="AS89" s="30" t="str">
        <f t="shared" si="3"/>
        <v xml:space="preserve"> </v>
      </c>
      <c r="AU89" s="12"/>
    </row>
    <row r="90" spans="1:47" s="2" customFormat="1" ht="16.350000000000001" customHeight="1" x14ac:dyDescent="0.25">
      <c r="A90" s="18">
        <v>39</v>
      </c>
      <c r="B90" s="115" t="str">
        <f>IF(Liste!C43=0," ",Liste!C43)</f>
        <v xml:space="preserve"> </v>
      </c>
      <c r="C90" s="114" t="str">
        <f>IF(Liste!D43=0," ",Liste!D43)</f>
        <v xml:space="preserve"> </v>
      </c>
      <c r="D90" s="101"/>
      <c r="E90" s="102"/>
      <c r="F90" s="102"/>
      <c r="G90" s="102"/>
      <c r="H90" s="103"/>
      <c r="I90" s="133"/>
      <c r="J90" s="102"/>
      <c r="K90" s="102"/>
      <c r="L90" s="102"/>
      <c r="M90" s="103"/>
      <c r="N90" s="101"/>
      <c r="O90" s="102"/>
      <c r="P90" s="102"/>
      <c r="Q90" s="102"/>
      <c r="R90" s="103"/>
      <c r="S90" s="133"/>
      <c r="T90" s="102"/>
      <c r="U90" s="102"/>
      <c r="V90" s="102"/>
      <c r="W90" s="103"/>
      <c r="X90" s="101"/>
      <c r="Y90" s="102"/>
      <c r="Z90" s="102"/>
      <c r="AA90" s="102"/>
      <c r="AB90" s="103"/>
      <c r="AC90" s="133"/>
      <c r="AD90" s="102"/>
      <c r="AE90" s="102"/>
      <c r="AF90" s="102"/>
      <c r="AG90" s="103"/>
      <c r="AH90" s="101"/>
      <c r="AI90" s="102"/>
      <c r="AJ90" s="102"/>
      <c r="AK90" s="102"/>
      <c r="AL90" s="102"/>
      <c r="AM90" s="102"/>
      <c r="AN90" s="102"/>
      <c r="AO90" s="104"/>
      <c r="AP90" s="104"/>
      <c r="AQ90" s="103"/>
      <c r="AR90" s="47" t="str">
        <f t="shared" si="2"/>
        <v xml:space="preserve"> </v>
      </c>
      <c r="AS90" s="30" t="str">
        <f t="shared" si="3"/>
        <v xml:space="preserve"> </v>
      </c>
      <c r="AU90" s="12"/>
    </row>
    <row r="91" spans="1:47" s="2" customFormat="1" ht="16.350000000000001" customHeight="1" x14ac:dyDescent="0.25">
      <c r="A91" s="18">
        <v>40</v>
      </c>
      <c r="B91" s="115" t="str">
        <f>IF(Liste!C44=0," ",Liste!C44)</f>
        <v xml:space="preserve"> </v>
      </c>
      <c r="C91" s="114" t="str">
        <f>IF(Liste!D44=0," ",Liste!D44)</f>
        <v xml:space="preserve"> </v>
      </c>
      <c r="D91" s="101"/>
      <c r="E91" s="102"/>
      <c r="F91" s="102"/>
      <c r="G91" s="102"/>
      <c r="H91" s="103"/>
      <c r="I91" s="133"/>
      <c r="J91" s="102"/>
      <c r="K91" s="102"/>
      <c r="L91" s="102"/>
      <c r="M91" s="103"/>
      <c r="N91" s="101"/>
      <c r="O91" s="102"/>
      <c r="P91" s="102"/>
      <c r="Q91" s="102"/>
      <c r="R91" s="103"/>
      <c r="S91" s="133"/>
      <c r="T91" s="102"/>
      <c r="U91" s="102"/>
      <c r="V91" s="102"/>
      <c r="W91" s="103"/>
      <c r="X91" s="101"/>
      <c r="Y91" s="102"/>
      <c r="Z91" s="102"/>
      <c r="AA91" s="102"/>
      <c r="AB91" s="103"/>
      <c r="AC91" s="133"/>
      <c r="AD91" s="102"/>
      <c r="AE91" s="102"/>
      <c r="AF91" s="102"/>
      <c r="AG91" s="103"/>
      <c r="AH91" s="101"/>
      <c r="AI91" s="102"/>
      <c r="AJ91" s="102"/>
      <c r="AK91" s="102"/>
      <c r="AL91" s="102"/>
      <c r="AM91" s="102"/>
      <c r="AN91" s="102"/>
      <c r="AO91" s="104"/>
      <c r="AP91" s="104"/>
      <c r="AQ91" s="103"/>
      <c r="AR91" s="47" t="str">
        <f t="shared" si="2"/>
        <v xml:space="preserve"> </v>
      </c>
      <c r="AS91" s="30" t="str">
        <f t="shared" si="3"/>
        <v xml:space="preserve"> </v>
      </c>
      <c r="AU91" s="12"/>
    </row>
    <row r="92" spans="1:47" s="2" customFormat="1" ht="16.350000000000001" customHeight="1" x14ac:dyDescent="0.25">
      <c r="A92" s="18">
        <v>41</v>
      </c>
      <c r="B92" s="115" t="str">
        <f>IF(Liste!C45=0," ",Liste!C45)</f>
        <v xml:space="preserve"> </v>
      </c>
      <c r="C92" s="114" t="str">
        <f>IF(Liste!D45=0," ",Liste!D45)</f>
        <v xml:space="preserve"> </v>
      </c>
      <c r="D92" s="101"/>
      <c r="E92" s="102"/>
      <c r="F92" s="102"/>
      <c r="G92" s="102"/>
      <c r="H92" s="103"/>
      <c r="I92" s="133"/>
      <c r="J92" s="102"/>
      <c r="K92" s="102"/>
      <c r="L92" s="102"/>
      <c r="M92" s="103"/>
      <c r="N92" s="101"/>
      <c r="O92" s="102"/>
      <c r="P92" s="102"/>
      <c r="Q92" s="102"/>
      <c r="R92" s="103"/>
      <c r="S92" s="133"/>
      <c r="T92" s="102"/>
      <c r="U92" s="102"/>
      <c r="V92" s="102"/>
      <c r="W92" s="103"/>
      <c r="X92" s="101"/>
      <c r="Y92" s="102"/>
      <c r="Z92" s="102"/>
      <c r="AA92" s="102"/>
      <c r="AB92" s="103"/>
      <c r="AC92" s="133"/>
      <c r="AD92" s="102"/>
      <c r="AE92" s="102"/>
      <c r="AF92" s="102"/>
      <c r="AG92" s="103"/>
      <c r="AH92" s="101"/>
      <c r="AI92" s="102"/>
      <c r="AJ92" s="102"/>
      <c r="AK92" s="102"/>
      <c r="AL92" s="102"/>
      <c r="AM92" s="102"/>
      <c r="AN92" s="102"/>
      <c r="AO92" s="104"/>
      <c r="AP92" s="104"/>
      <c r="AQ92" s="103"/>
      <c r="AR92" s="47" t="str">
        <f t="shared" si="2"/>
        <v xml:space="preserve"> </v>
      </c>
      <c r="AS92" s="30" t="str">
        <f t="shared" si="3"/>
        <v xml:space="preserve"> </v>
      </c>
      <c r="AU92" s="12"/>
    </row>
    <row r="93" spans="1:47" s="2" customFormat="1" ht="16.350000000000001" customHeight="1" x14ac:dyDescent="0.25">
      <c r="A93" s="18">
        <v>42</v>
      </c>
      <c r="B93" s="115" t="str">
        <f>IF(Liste!C46=0," ",Liste!C46)</f>
        <v xml:space="preserve"> </v>
      </c>
      <c r="C93" s="114" t="str">
        <f>IF(Liste!D46=0," ",Liste!D46)</f>
        <v xml:space="preserve"> </v>
      </c>
      <c r="D93" s="101"/>
      <c r="E93" s="102"/>
      <c r="F93" s="102"/>
      <c r="G93" s="102"/>
      <c r="H93" s="103"/>
      <c r="I93" s="133"/>
      <c r="J93" s="102"/>
      <c r="K93" s="102"/>
      <c r="L93" s="102"/>
      <c r="M93" s="103"/>
      <c r="N93" s="101"/>
      <c r="O93" s="102"/>
      <c r="P93" s="102"/>
      <c r="Q93" s="102"/>
      <c r="R93" s="103"/>
      <c r="S93" s="133"/>
      <c r="T93" s="102"/>
      <c r="U93" s="102"/>
      <c r="V93" s="102"/>
      <c r="W93" s="103"/>
      <c r="X93" s="101"/>
      <c r="Y93" s="102"/>
      <c r="Z93" s="102"/>
      <c r="AA93" s="102"/>
      <c r="AB93" s="103"/>
      <c r="AC93" s="133"/>
      <c r="AD93" s="102"/>
      <c r="AE93" s="102"/>
      <c r="AF93" s="102"/>
      <c r="AG93" s="103"/>
      <c r="AH93" s="101"/>
      <c r="AI93" s="102"/>
      <c r="AJ93" s="102"/>
      <c r="AK93" s="102"/>
      <c r="AL93" s="102"/>
      <c r="AM93" s="102"/>
      <c r="AN93" s="102"/>
      <c r="AO93" s="104"/>
      <c r="AP93" s="104"/>
      <c r="AQ93" s="103"/>
      <c r="AR93" s="47" t="str">
        <f t="shared" si="2"/>
        <v xml:space="preserve"> </v>
      </c>
      <c r="AS93" s="30" t="str">
        <f t="shared" si="3"/>
        <v xml:space="preserve"> </v>
      </c>
      <c r="AU93" s="8"/>
    </row>
    <row r="94" spans="1:47" s="2" customFormat="1" ht="16.350000000000001" customHeight="1" x14ac:dyDescent="0.25">
      <c r="A94" s="18">
        <v>43</v>
      </c>
      <c r="B94" s="115" t="str">
        <f>IF(Liste!C47=0," ",Liste!C47)</f>
        <v xml:space="preserve"> </v>
      </c>
      <c r="C94" s="114" t="str">
        <f>IF(Liste!D47=0," ",Liste!D47)</f>
        <v xml:space="preserve"> </v>
      </c>
      <c r="D94" s="101"/>
      <c r="E94" s="102"/>
      <c r="F94" s="102"/>
      <c r="G94" s="102"/>
      <c r="H94" s="103"/>
      <c r="I94" s="133"/>
      <c r="J94" s="102"/>
      <c r="K94" s="102"/>
      <c r="L94" s="102"/>
      <c r="M94" s="103"/>
      <c r="N94" s="101"/>
      <c r="O94" s="102"/>
      <c r="P94" s="102"/>
      <c r="Q94" s="102"/>
      <c r="R94" s="103"/>
      <c r="S94" s="133"/>
      <c r="T94" s="102"/>
      <c r="U94" s="102"/>
      <c r="V94" s="102"/>
      <c r="W94" s="103"/>
      <c r="X94" s="101"/>
      <c r="Y94" s="102"/>
      <c r="Z94" s="102"/>
      <c r="AA94" s="102"/>
      <c r="AB94" s="103"/>
      <c r="AC94" s="133"/>
      <c r="AD94" s="102"/>
      <c r="AE94" s="102"/>
      <c r="AF94" s="102"/>
      <c r="AG94" s="103"/>
      <c r="AH94" s="101"/>
      <c r="AI94" s="102"/>
      <c r="AJ94" s="102"/>
      <c r="AK94" s="102"/>
      <c r="AL94" s="102"/>
      <c r="AM94" s="102"/>
      <c r="AN94" s="102"/>
      <c r="AO94" s="104"/>
      <c r="AP94" s="104"/>
      <c r="AQ94" s="103"/>
      <c r="AR94" s="47" t="str">
        <f t="shared" si="2"/>
        <v xml:space="preserve"> </v>
      </c>
      <c r="AS94" s="30" t="str">
        <f t="shared" si="3"/>
        <v xml:space="preserve"> </v>
      </c>
      <c r="AU94" s="8"/>
    </row>
    <row r="95" spans="1:47" s="2" customFormat="1" ht="16.350000000000001" customHeight="1" x14ac:dyDescent="0.25">
      <c r="A95" s="18">
        <v>44</v>
      </c>
      <c r="B95" s="115" t="str">
        <f>IF(Liste!C48=0," ",Liste!C48)</f>
        <v xml:space="preserve"> </v>
      </c>
      <c r="C95" s="114" t="str">
        <f>IF(Liste!D48=0," ",Liste!D48)</f>
        <v xml:space="preserve"> </v>
      </c>
      <c r="D95" s="101"/>
      <c r="E95" s="102"/>
      <c r="F95" s="102"/>
      <c r="G95" s="102"/>
      <c r="H95" s="103"/>
      <c r="I95" s="133"/>
      <c r="J95" s="102"/>
      <c r="K95" s="102"/>
      <c r="L95" s="102"/>
      <c r="M95" s="103"/>
      <c r="N95" s="101"/>
      <c r="O95" s="102"/>
      <c r="P95" s="102"/>
      <c r="Q95" s="102"/>
      <c r="R95" s="103"/>
      <c r="S95" s="133"/>
      <c r="T95" s="102"/>
      <c r="U95" s="102"/>
      <c r="V95" s="102"/>
      <c r="W95" s="103"/>
      <c r="X95" s="101"/>
      <c r="Y95" s="102"/>
      <c r="Z95" s="102"/>
      <c r="AA95" s="102"/>
      <c r="AB95" s="103"/>
      <c r="AC95" s="133"/>
      <c r="AD95" s="102"/>
      <c r="AE95" s="102"/>
      <c r="AF95" s="102"/>
      <c r="AG95" s="103"/>
      <c r="AH95" s="101"/>
      <c r="AI95" s="102"/>
      <c r="AJ95" s="102"/>
      <c r="AK95" s="102"/>
      <c r="AL95" s="102"/>
      <c r="AM95" s="102"/>
      <c r="AN95" s="102"/>
      <c r="AO95" s="104"/>
      <c r="AP95" s="104"/>
      <c r="AQ95" s="103"/>
      <c r="AR95" s="47" t="str">
        <f t="shared" si="2"/>
        <v xml:space="preserve"> </v>
      </c>
      <c r="AS95" s="30" t="str">
        <f t="shared" si="3"/>
        <v xml:space="preserve"> </v>
      </c>
      <c r="AU95" s="8"/>
    </row>
    <row r="96" spans="1:47" s="2" customFormat="1" ht="16.350000000000001" customHeight="1" x14ac:dyDescent="0.25">
      <c r="A96" s="18">
        <v>45</v>
      </c>
      <c r="B96" s="115" t="str">
        <f>IF(Liste!C49=0," ",Liste!C49)</f>
        <v xml:space="preserve"> </v>
      </c>
      <c r="C96" s="114" t="str">
        <f>IF(Liste!D49=0," ",Liste!D49)</f>
        <v xml:space="preserve"> </v>
      </c>
      <c r="D96" s="101"/>
      <c r="E96" s="102"/>
      <c r="F96" s="102"/>
      <c r="G96" s="102"/>
      <c r="H96" s="103"/>
      <c r="I96" s="133"/>
      <c r="J96" s="102"/>
      <c r="K96" s="102"/>
      <c r="L96" s="102"/>
      <c r="M96" s="103"/>
      <c r="N96" s="101"/>
      <c r="O96" s="102"/>
      <c r="P96" s="102"/>
      <c r="Q96" s="102"/>
      <c r="R96" s="103"/>
      <c r="S96" s="133"/>
      <c r="T96" s="102"/>
      <c r="U96" s="102"/>
      <c r="V96" s="102"/>
      <c r="W96" s="103"/>
      <c r="X96" s="101"/>
      <c r="Y96" s="102"/>
      <c r="Z96" s="102"/>
      <c r="AA96" s="102"/>
      <c r="AB96" s="103"/>
      <c r="AC96" s="133"/>
      <c r="AD96" s="102"/>
      <c r="AE96" s="102"/>
      <c r="AF96" s="102"/>
      <c r="AG96" s="103"/>
      <c r="AH96" s="101"/>
      <c r="AI96" s="102"/>
      <c r="AJ96" s="102"/>
      <c r="AK96" s="102"/>
      <c r="AL96" s="102"/>
      <c r="AM96" s="102"/>
      <c r="AN96" s="102"/>
      <c r="AO96" s="104"/>
      <c r="AP96" s="104"/>
      <c r="AQ96" s="103"/>
      <c r="AR96" s="47" t="str">
        <f t="shared" si="2"/>
        <v xml:space="preserve"> </v>
      </c>
      <c r="AS96" s="30" t="str">
        <f t="shared" si="3"/>
        <v xml:space="preserve"> </v>
      </c>
      <c r="AU96" s="8"/>
    </row>
    <row r="97" spans="1:46" s="2" customFormat="1" ht="16.350000000000001" customHeight="1" x14ac:dyDescent="0.25">
      <c r="A97" s="18">
        <v>46</v>
      </c>
      <c r="B97" s="115" t="str">
        <f>IF(Liste!C50=0," ",Liste!C50)</f>
        <v xml:space="preserve"> </v>
      </c>
      <c r="C97" s="114" t="str">
        <f>IF(Liste!D50=0," ",Liste!D50)</f>
        <v xml:space="preserve"> </v>
      </c>
      <c r="D97" s="101"/>
      <c r="E97" s="102"/>
      <c r="F97" s="102"/>
      <c r="G97" s="102"/>
      <c r="H97" s="103"/>
      <c r="I97" s="133"/>
      <c r="J97" s="102"/>
      <c r="K97" s="102"/>
      <c r="L97" s="102"/>
      <c r="M97" s="103"/>
      <c r="N97" s="101"/>
      <c r="O97" s="102"/>
      <c r="P97" s="102"/>
      <c r="Q97" s="102"/>
      <c r="R97" s="103"/>
      <c r="S97" s="133"/>
      <c r="T97" s="102"/>
      <c r="U97" s="102"/>
      <c r="V97" s="102"/>
      <c r="W97" s="103"/>
      <c r="X97" s="101"/>
      <c r="Y97" s="102"/>
      <c r="Z97" s="102"/>
      <c r="AA97" s="102"/>
      <c r="AB97" s="103"/>
      <c r="AC97" s="133"/>
      <c r="AD97" s="102"/>
      <c r="AE97" s="102"/>
      <c r="AF97" s="102"/>
      <c r="AG97" s="103"/>
      <c r="AH97" s="101"/>
      <c r="AI97" s="102"/>
      <c r="AJ97" s="102"/>
      <c r="AK97" s="102"/>
      <c r="AL97" s="102"/>
      <c r="AM97" s="102"/>
      <c r="AN97" s="102"/>
      <c r="AO97" s="104"/>
      <c r="AP97" s="104"/>
      <c r="AQ97" s="103"/>
      <c r="AR97" s="47" t="str">
        <f t="shared" si="2"/>
        <v xml:space="preserve"> </v>
      </c>
      <c r="AS97" s="30" t="str">
        <f t="shared" si="3"/>
        <v xml:space="preserve"> </v>
      </c>
    </row>
    <row r="98" spans="1:46" s="2" customFormat="1" ht="16.350000000000001" customHeight="1" x14ac:dyDescent="0.25">
      <c r="A98" s="18">
        <v>47</v>
      </c>
      <c r="B98" s="115" t="str">
        <f>IF(Liste!C51=0," ",Liste!C51)</f>
        <v xml:space="preserve"> </v>
      </c>
      <c r="C98" s="114" t="str">
        <f>IF(Liste!D51=0," ",Liste!D51)</f>
        <v xml:space="preserve"> </v>
      </c>
      <c r="D98" s="101"/>
      <c r="E98" s="102"/>
      <c r="F98" s="102"/>
      <c r="G98" s="102"/>
      <c r="H98" s="103"/>
      <c r="I98" s="133"/>
      <c r="J98" s="102"/>
      <c r="K98" s="102"/>
      <c r="L98" s="102"/>
      <c r="M98" s="103"/>
      <c r="N98" s="101"/>
      <c r="O98" s="102"/>
      <c r="P98" s="102"/>
      <c r="Q98" s="102"/>
      <c r="R98" s="103"/>
      <c r="S98" s="133"/>
      <c r="T98" s="102"/>
      <c r="U98" s="102"/>
      <c r="V98" s="102"/>
      <c r="W98" s="103"/>
      <c r="X98" s="101"/>
      <c r="Y98" s="102"/>
      <c r="Z98" s="102"/>
      <c r="AA98" s="102"/>
      <c r="AB98" s="103"/>
      <c r="AC98" s="133"/>
      <c r="AD98" s="102"/>
      <c r="AE98" s="102"/>
      <c r="AF98" s="102"/>
      <c r="AG98" s="103"/>
      <c r="AH98" s="101"/>
      <c r="AI98" s="102"/>
      <c r="AJ98" s="102"/>
      <c r="AK98" s="102"/>
      <c r="AL98" s="102"/>
      <c r="AM98" s="102"/>
      <c r="AN98" s="102"/>
      <c r="AO98" s="104"/>
      <c r="AP98" s="104"/>
      <c r="AQ98" s="103"/>
      <c r="AR98" s="47" t="str">
        <f t="shared" si="2"/>
        <v xml:space="preserve"> </v>
      </c>
      <c r="AS98" s="30" t="str">
        <f t="shared" si="3"/>
        <v xml:space="preserve"> </v>
      </c>
    </row>
    <row r="99" spans="1:46" s="2" customFormat="1" ht="16.350000000000001" customHeight="1" x14ac:dyDescent="0.25">
      <c r="A99" s="18">
        <v>48</v>
      </c>
      <c r="B99" s="115" t="str">
        <f>IF(Liste!C52=0," ",Liste!C52)</f>
        <v xml:space="preserve"> </v>
      </c>
      <c r="C99" s="114" t="str">
        <f>IF(Liste!D52=0," ",Liste!D52)</f>
        <v xml:space="preserve"> </v>
      </c>
      <c r="D99" s="105"/>
      <c r="E99" s="106"/>
      <c r="F99" s="106"/>
      <c r="G99" s="106"/>
      <c r="H99" s="107"/>
      <c r="I99" s="134"/>
      <c r="J99" s="106"/>
      <c r="K99" s="106"/>
      <c r="L99" s="106"/>
      <c r="M99" s="107"/>
      <c r="N99" s="105"/>
      <c r="O99" s="106"/>
      <c r="P99" s="106"/>
      <c r="Q99" s="106"/>
      <c r="R99" s="107"/>
      <c r="S99" s="134"/>
      <c r="T99" s="106"/>
      <c r="U99" s="106"/>
      <c r="V99" s="106"/>
      <c r="W99" s="107"/>
      <c r="X99" s="105"/>
      <c r="Y99" s="106"/>
      <c r="Z99" s="106"/>
      <c r="AA99" s="106"/>
      <c r="AB99" s="107"/>
      <c r="AC99" s="134"/>
      <c r="AD99" s="106"/>
      <c r="AE99" s="106"/>
      <c r="AF99" s="106"/>
      <c r="AG99" s="107"/>
      <c r="AH99" s="105"/>
      <c r="AI99" s="106"/>
      <c r="AJ99" s="106"/>
      <c r="AK99" s="106"/>
      <c r="AL99" s="106"/>
      <c r="AM99" s="106"/>
      <c r="AN99" s="106"/>
      <c r="AO99" s="108"/>
      <c r="AP99" s="108"/>
      <c r="AQ99" s="107"/>
      <c r="AR99" s="47" t="str">
        <f t="shared" si="2"/>
        <v xml:space="preserve"> </v>
      </c>
      <c r="AS99" s="30" t="str">
        <f t="shared" si="3"/>
        <v xml:space="preserve"> </v>
      </c>
    </row>
    <row r="100" spans="1:46" s="2" customFormat="1" ht="16.350000000000001" customHeight="1" thickBot="1" x14ac:dyDescent="0.3">
      <c r="A100" s="18">
        <v>49</v>
      </c>
      <c r="B100" s="115" t="str">
        <f>IF(Liste!C53=0," ",Liste!C53)</f>
        <v xml:space="preserve"> </v>
      </c>
      <c r="C100" s="114" t="str">
        <f>IF(Liste!D53=0," ",Liste!D53)</f>
        <v xml:space="preserve"> </v>
      </c>
      <c r="D100" s="109"/>
      <c r="E100" s="110"/>
      <c r="F100" s="110"/>
      <c r="G100" s="110"/>
      <c r="H100" s="111"/>
      <c r="I100" s="135"/>
      <c r="J100" s="110"/>
      <c r="K100" s="110"/>
      <c r="L100" s="110"/>
      <c r="M100" s="111"/>
      <c r="N100" s="109"/>
      <c r="O100" s="110"/>
      <c r="P100" s="110"/>
      <c r="Q100" s="110"/>
      <c r="R100" s="111"/>
      <c r="S100" s="135"/>
      <c r="T100" s="110"/>
      <c r="U100" s="110"/>
      <c r="V100" s="110"/>
      <c r="W100" s="111"/>
      <c r="X100" s="109"/>
      <c r="Y100" s="110"/>
      <c r="Z100" s="110"/>
      <c r="AA100" s="110"/>
      <c r="AB100" s="111"/>
      <c r="AC100" s="135"/>
      <c r="AD100" s="110"/>
      <c r="AE100" s="110"/>
      <c r="AF100" s="110"/>
      <c r="AG100" s="111"/>
      <c r="AH100" s="109"/>
      <c r="AI100" s="110"/>
      <c r="AJ100" s="110"/>
      <c r="AK100" s="110"/>
      <c r="AL100" s="110"/>
      <c r="AM100" s="110"/>
      <c r="AN100" s="110"/>
      <c r="AO100" s="112"/>
      <c r="AP100" s="112"/>
      <c r="AQ100" s="111"/>
      <c r="AR100" s="47" t="str">
        <f t="shared" si="2"/>
        <v xml:space="preserve"> </v>
      </c>
      <c r="AS100" s="30" t="str">
        <f t="shared" si="3"/>
        <v xml:space="preserve"> </v>
      </c>
    </row>
    <row r="101" spans="1:46" s="2" customFormat="1" ht="16.350000000000001" customHeight="1" thickBot="1" x14ac:dyDescent="0.3">
      <c r="A101" s="199" t="s">
        <v>7</v>
      </c>
      <c r="B101" s="200"/>
      <c r="C101" s="200"/>
      <c r="D101" s="46">
        <f>IF($D8=0," ",((SUM(D$52:D$100)/COUNT(D$52:D$100))*100)/$D8)</f>
        <v>95.833333333333343</v>
      </c>
      <c r="E101" s="46">
        <f>IF($D9=0," ",((SUM(E$52:E$100)/COUNT(E$52:E$100))*100)/$D9)</f>
        <v>57.083333333333329</v>
      </c>
      <c r="F101" s="46">
        <f>IF($D10=0," ",((SUM(F$52:F$100)/COUNT(F$52:F$100))*100)/$D10)</f>
        <v>71.25</v>
      </c>
      <c r="G101" s="46">
        <f>IF($D11=0," ",((SUM(G$52:G$100)/COUNT(G$52:G$100))*100)/$D11)</f>
        <v>64.166666666666671</v>
      </c>
      <c r="H101" s="137">
        <f>IF($D12=0," ",((SUM(H$52:H$100)/COUNT(H$52:H$100))*100)/$D12)</f>
        <v>69.166666666666671</v>
      </c>
      <c r="I101" s="136">
        <f>IF($D13=0," ",((SUM(I$52:I$100)/COUNT(I$52:I$100))*100)/$D13)</f>
        <v>85.833333333333343</v>
      </c>
      <c r="J101" s="46">
        <f>IF($D14=0," ",((SUM(J$52:J$100)/COUNT(J$52:J$100))*100)/$D14)</f>
        <v>67.5</v>
      </c>
      <c r="K101" s="46">
        <f>IF($D15=0," ",((SUM(K$52:K$100)/COUNT(K$52:K$100))*100)/$D15)</f>
        <v>67.083333333333329</v>
      </c>
      <c r="L101" s="46">
        <f>IF($D16=0," ",((SUM(L$52:L$100)/COUNT(L$52:L$100))*100)/$D16)</f>
        <v>59.583333333333329</v>
      </c>
      <c r="M101" s="46">
        <f>IF($D17=0," ",((SUM(M$52:M$100)/COUNT(M$52:M$100))*100)/$D17)</f>
        <v>50</v>
      </c>
      <c r="N101" s="46" t="str">
        <f>IF($D18=0," ",((SUM(N$52:N$100)/COUNT(N$52:N$100))*100)/$D18)</f>
        <v xml:space="preserve"> </v>
      </c>
      <c r="O101" s="46" t="str">
        <f>IF($D19=0," ",((SUM(O$52:O$100)/COUNT(O$52:O$100))*100)/$D19)</f>
        <v xml:space="preserve"> </v>
      </c>
      <c r="P101" s="46" t="str">
        <f>IF($D20=0," ",((SUM(P$52:P$100)/COUNT(P$52:P$100))*100)/$D20)</f>
        <v xml:space="preserve"> </v>
      </c>
      <c r="Q101" s="46" t="str">
        <f>IF($D21=0," ",((SUM(Q$52:Q$100)/COUNT(Q$52:Q$100))*100)/$D21)</f>
        <v xml:space="preserve"> </v>
      </c>
      <c r="R101" s="137" t="str">
        <f>IF($D22=0," ",((SUM(R$52:R$100)/COUNT(R$52:R$100))*100)/$D22)</f>
        <v xml:space="preserve"> </v>
      </c>
      <c r="S101" s="136" t="str">
        <f>IF($D23=0," ",((SUM(S$52:S$100)/COUNT(S$52:S$100))*100)/$D23)</f>
        <v xml:space="preserve"> </v>
      </c>
      <c r="T101" s="46" t="str">
        <f>IF($D24=0," ",((SUM(T$52:T$100)/COUNT(T$52:T$100))*100)/$D24)</f>
        <v xml:space="preserve"> </v>
      </c>
      <c r="U101" s="46" t="str">
        <f>IF($D25=0," ",((SUM(U$52:U$100)/COUNT(U$52:U$100))*100)/$D25)</f>
        <v xml:space="preserve"> </v>
      </c>
      <c r="V101" s="46" t="str">
        <f>IF($D26=0," ",((SUM(V$52:V$100)/COUNT(V$52:V$100))*100)/$D26)</f>
        <v xml:space="preserve"> </v>
      </c>
      <c r="W101" s="46" t="str">
        <f>IF($D27=0," ",((SUM(W$52:W$100)/COUNT(W$52:W$100))*100)/$D27)</f>
        <v xml:space="preserve"> </v>
      </c>
      <c r="X101" s="46" t="str">
        <f>IF($D28=0," ",((SUM(X$52:X$100)/COUNT(X$52:X$100))*100)/$D28)</f>
        <v xml:space="preserve"> </v>
      </c>
      <c r="Y101" s="46" t="str">
        <f>IF($D29=0," ",((SUM(Y$52:Y$100)/COUNT(Y$52:Y$100))*100)/$D29)</f>
        <v xml:space="preserve"> </v>
      </c>
      <c r="Z101" s="46" t="str">
        <f>IF($D30=0," ",((SUM(Z$52:Z$100)/COUNT(Z$52:Z$100))*100)/$D30)</f>
        <v xml:space="preserve"> </v>
      </c>
      <c r="AA101" s="46" t="str">
        <f>IF($D31=0," ",((SUM(AA$52:AA$100)/COUNT(AA$52:AA$100))*100)/$D31)</f>
        <v xml:space="preserve"> </v>
      </c>
      <c r="AB101" s="137" t="str">
        <f>IF($D32=0," ",((SUM(AB$52:AB$100)/COUNT(AB$52:AB$100))*100)/$D32)</f>
        <v xml:space="preserve"> </v>
      </c>
      <c r="AC101" s="136" t="str">
        <f>IF($D33=0," ",((SUM(AC$52:AC$100)/COUNT(AC$52:AC$100))*100)/$D33)</f>
        <v xml:space="preserve"> </v>
      </c>
      <c r="AD101" s="46" t="str">
        <f>IF($D34=0," ",((SUM(AD$52:AD$100)/COUNT(AD$52:AD$100))*100)/$D34)</f>
        <v xml:space="preserve"> </v>
      </c>
      <c r="AE101" s="46" t="str">
        <f>IF($D35=0," ",((SUM(AE$52:AE$100)/COUNT(AE$52:AE$100))*100)/$D35)</f>
        <v xml:space="preserve"> </v>
      </c>
      <c r="AF101" s="46" t="str">
        <f>IF($D36=0," ",((SUM(AF$52:AF$100)/COUNT(AF$52:AF$100))*100)/$D36)</f>
        <v xml:space="preserve"> </v>
      </c>
      <c r="AG101" s="46" t="str">
        <f>IF($D37=0," ",((SUM(AG$52:AG$100)/COUNT(AG$52:AG$100))*100)/$D37)</f>
        <v xml:space="preserve"> </v>
      </c>
      <c r="AH101" s="46" t="str">
        <f>IF($D38=0," ",((SUM(AH$52:AH$100)/COUNT(AH$52:AH$100))*100)/$D38)</f>
        <v xml:space="preserve"> </v>
      </c>
      <c r="AI101" s="46" t="str">
        <f>IF($D39=0," ",((SUM(AI$52:AI$100)/COUNT(AI$52:AI$100))*100)/$D39)</f>
        <v xml:space="preserve"> </v>
      </c>
      <c r="AJ101" s="46" t="str">
        <f>IF($D40=0," ",((SUM(AJ$52:AJ$100)/COUNT(AJ$52:AJ$100))*100)/$D40)</f>
        <v xml:space="preserve"> </v>
      </c>
      <c r="AK101" s="46" t="str">
        <f>IF($D41=0," ",((SUM(AK$52:AK$100)/COUNT(AK$52:AK$100))*100)/$D41)</f>
        <v xml:space="preserve"> </v>
      </c>
      <c r="AL101" s="46" t="str">
        <f>IF($D42=0," ",((SUM(AL$52:AL$100)/COUNT(AL$52:AL$100))*100)/$D42)</f>
        <v xml:space="preserve"> </v>
      </c>
      <c r="AM101" s="46" t="str">
        <f>IF($D43=0," ",((SUM(AM$52:AM$100)/COUNT(AM$52:AM$100))*100)/$D43)</f>
        <v xml:space="preserve"> </v>
      </c>
      <c r="AN101" s="46" t="str">
        <f>IF($D44=0," ",((SUM(AN$52:AN$100)/COUNT(AN$52:AN$100))*100)/$D44)</f>
        <v xml:space="preserve"> </v>
      </c>
      <c r="AO101" s="46" t="str">
        <f>IF($D45=0," ",((SUM(AO$52:AO$100)/COUNT(AO$52:AO$100))*100)/$D45)</f>
        <v xml:space="preserve"> </v>
      </c>
      <c r="AP101" s="46" t="str">
        <f>IF($D46=0," ",((SUM(AP$52:AP$100)/COUNT(AP$52:AP$100))*100)/$D46)</f>
        <v xml:space="preserve"> </v>
      </c>
      <c r="AQ101" s="46" t="str">
        <f>IF($D47=0," ",((SUM(AQ$52:AQ$100)/COUNT(AQ$52:AQ$100))*100)/$D47)</f>
        <v xml:space="preserve"> </v>
      </c>
      <c r="AR101" s="116"/>
      <c r="AS101" s="43"/>
    </row>
    <row r="102" spans="1:46" s="2" customFormat="1" ht="16.350000000000001" customHeight="1" x14ac:dyDescent="0.25">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6" s="2" customFormat="1" ht="16.350000000000001" customHeight="1" x14ac:dyDescent="0.25">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6" s="2" customFormat="1" ht="16.350000000000001" customHeight="1" x14ac:dyDescent="0.25">
      <c r="W104" s="27"/>
      <c r="X104" s="27"/>
      <c r="Y104" s="27"/>
      <c r="Z104" s="184">
        <f ca="1">TODAY()</f>
        <v>44567</v>
      </c>
      <c r="AA104" s="184"/>
      <c r="AB104" s="184"/>
      <c r="AC104" s="184"/>
      <c r="AD104" s="184"/>
      <c r="AE104" s="184"/>
      <c r="AF104" s="184"/>
      <c r="AG104" s="184"/>
      <c r="AH104" s="184"/>
      <c r="AI104" s="184"/>
      <c r="AJ104" s="184"/>
      <c r="AK104" s="184"/>
      <c r="AL104" s="184"/>
      <c r="AM104" s="184"/>
      <c r="AN104" s="184"/>
      <c r="AO104" s="184"/>
      <c r="AP104" s="184"/>
      <c r="AQ104" s="184"/>
      <c r="AR104" s="184"/>
      <c r="AS104" s="184"/>
      <c r="AT104" s="27"/>
    </row>
    <row r="105" spans="1:46" s="2" customFormat="1" ht="16.350000000000001" customHeight="1" x14ac:dyDescent="0.25">
      <c r="W105" s="29"/>
      <c r="X105" s="29"/>
      <c r="Y105" s="29"/>
      <c r="Z105" s="185" t="str">
        <f>IF(Liste!H10=0," ",Liste!H10)</f>
        <v>RECEP KAYA</v>
      </c>
      <c r="AA105" s="185"/>
      <c r="AB105" s="185"/>
      <c r="AC105" s="185"/>
      <c r="AD105" s="185"/>
      <c r="AE105" s="185"/>
      <c r="AF105" s="185"/>
      <c r="AG105" s="185"/>
      <c r="AH105" s="185"/>
      <c r="AI105" s="185"/>
      <c r="AJ105" s="185"/>
      <c r="AK105" s="185"/>
      <c r="AL105" s="185"/>
      <c r="AM105" s="185"/>
      <c r="AN105" s="185"/>
      <c r="AO105" s="185"/>
      <c r="AP105" s="185"/>
      <c r="AQ105" s="185"/>
      <c r="AR105" s="185"/>
      <c r="AS105" s="185"/>
      <c r="AT105" s="29"/>
    </row>
    <row r="106" spans="1:46" s="2" customFormat="1" ht="16.350000000000001" customHeight="1" x14ac:dyDescent="0.25">
      <c r="W106" s="28"/>
      <c r="X106" s="28"/>
      <c r="Y106" s="28"/>
      <c r="Z106" s="179" t="s">
        <v>39</v>
      </c>
      <c r="AA106" s="179"/>
      <c r="AB106" s="179"/>
      <c r="AC106" s="179"/>
      <c r="AD106" s="179"/>
      <c r="AE106" s="179"/>
      <c r="AF106" s="179"/>
      <c r="AG106" s="179"/>
      <c r="AH106" s="179"/>
      <c r="AI106" s="179"/>
      <c r="AJ106" s="179"/>
      <c r="AK106" s="179"/>
      <c r="AL106" s="179"/>
      <c r="AM106" s="179"/>
      <c r="AN106" s="179"/>
      <c r="AO106" s="179"/>
      <c r="AP106" s="179"/>
      <c r="AQ106" s="179"/>
      <c r="AR106" s="179"/>
      <c r="AS106" s="179"/>
      <c r="AT106" s="28"/>
    </row>
    <row r="107" spans="1:46" s="2" customFormat="1" ht="16.350000000000001" customHeight="1" x14ac:dyDescent="0.25"/>
  </sheetData>
  <sheetProtection selectLockedCells="1"/>
  <mergeCells count="91">
    <mergeCell ref="B31:C31"/>
    <mergeCell ref="B32:C32"/>
    <mergeCell ref="B33:C33"/>
    <mergeCell ref="B34:C34"/>
    <mergeCell ref="B35:C35"/>
    <mergeCell ref="C3:D3"/>
    <mergeCell ref="C4:D4"/>
    <mergeCell ref="C5:D5"/>
    <mergeCell ref="P5:AS5"/>
    <mergeCell ref="B30:C30"/>
    <mergeCell ref="P6:AS9"/>
    <mergeCell ref="A7:C7"/>
    <mergeCell ref="F7:N7"/>
    <mergeCell ref="B8:C8"/>
    <mergeCell ref="F8:L8"/>
    <mergeCell ref="M8:N8"/>
    <mergeCell ref="B9:C9"/>
    <mergeCell ref="F9:L9"/>
    <mergeCell ref="M9:N9"/>
    <mergeCell ref="B10:C10"/>
    <mergeCell ref="F10:L10"/>
    <mergeCell ref="A1:AS1"/>
    <mergeCell ref="AU1:AW7"/>
    <mergeCell ref="A2:B2"/>
    <mergeCell ref="C2:N2"/>
    <mergeCell ref="P2:AS3"/>
    <mergeCell ref="A3:B3"/>
    <mergeCell ref="E3:H3"/>
    <mergeCell ref="I3:N3"/>
    <mergeCell ref="A4:B4"/>
    <mergeCell ref="E4:H4"/>
    <mergeCell ref="I4:N4"/>
    <mergeCell ref="P4:AA4"/>
    <mergeCell ref="AB4:AR4"/>
    <mergeCell ref="A5:B5"/>
    <mergeCell ref="E5:H5"/>
    <mergeCell ref="I5:N5"/>
    <mergeCell ref="M10:N10"/>
    <mergeCell ref="P10:AS13"/>
    <mergeCell ref="B11:C11"/>
    <mergeCell ref="F11:L11"/>
    <mergeCell ref="M11:N11"/>
    <mergeCell ref="B12:C12"/>
    <mergeCell ref="F12:L12"/>
    <mergeCell ref="M12:N12"/>
    <mergeCell ref="B13:C13"/>
    <mergeCell ref="F13:N13"/>
    <mergeCell ref="B14:C14"/>
    <mergeCell ref="F14:L14"/>
    <mergeCell ref="M14:N14"/>
    <mergeCell ref="AA14:AS14"/>
    <mergeCell ref="B15:C15"/>
    <mergeCell ref="F15:L15"/>
    <mergeCell ref="M15:N15"/>
    <mergeCell ref="AA15:AS15"/>
    <mergeCell ref="B16:C16"/>
    <mergeCell ref="B17:C17"/>
    <mergeCell ref="F17:AS17"/>
    <mergeCell ref="B18:C18"/>
    <mergeCell ref="B19:C19"/>
    <mergeCell ref="B20:C20"/>
    <mergeCell ref="B21:C21"/>
    <mergeCell ref="B22:C22"/>
    <mergeCell ref="B23:C23"/>
    <mergeCell ref="B24:C24"/>
    <mergeCell ref="B25:C25"/>
    <mergeCell ref="B26:C26"/>
    <mergeCell ref="B27:C27"/>
    <mergeCell ref="B28:C28"/>
    <mergeCell ref="B29:C29"/>
    <mergeCell ref="B36:C36"/>
    <mergeCell ref="B37:C37"/>
    <mergeCell ref="B38:C38"/>
    <mergeCell ref="B39:C39"/>
    <mergeCell ref="B40:C40"/>
    <mergeCell ref="B41:C41"/>
    <mergeCell ref="B42:C42"/>
    <mergeCell ref="B43:C43"/>
    <mergeCell ref="B44:C44"/>
    <mergeCell ref="B45:C45"/>
    <mergeCell ref="B46:C46"/>
    <mergeCell ref="B47:C47"/>
    <mergeCell ref="A48:C48"/>
    <mergeCell ref="A50:C50"/>
    <mergeCell ref="D50:AQ50"/>
    <mergeCell ref="Z106:AS106"/>
    <mergeCell ref="AR50:AR51"/>
    <mergeCell ref="AS50:AS51"/>
    <mergeCell ref="A101:C101"/>
    <mergeCell ref="Z104:AS104"/>
    <mergeCell ref="Z105:AS105"/>
  </mergeCells>
  <phoneticPr fontId="20" type="noConversion"/>
  <conditionalFormatting sqref="D101:AQ101">
    <cfRule type="cellIs" dxfId="22" priority="4" stopIfTrue="1" operator="lessThan">
      <formula>50</formula>
    </cfRule>
  </conditionalFormatting>
  <conditionalFormatting sqref="D101:AQ101">
    <cfRule type="cellIs" dxfId="21" priority="2" stopIfTrue="1" operator="lessThan">
      <formula>50</formula>
    </cfRule>
    <cfRule type="cellIs" dxfId="20" priority="3" stopIfTrue="1" operator="lessThan">
      <formula>50</formula>
    </cfRule>
  </conditionalFormatting>
  <conditionalFormatting sqref="AS52:AS100">
    <cfRule type="cellIs" dxfId="19" priority="1" operator="equal">
      <formula>"GEÇMEZ"</formula>
    </cfRule>
  </conditionalFormatting>
  <hyperlinks>
    <hyperlink ref="AH3" r:id="rId1" display="www.geometriarsivi.com" xr:uid="{00000000-0004-0000-0200-000000000000}"/>
  </hyperlinks>
  <printOptions horizontalCentered="1" verticalCentered="1"/>
  <pageMargins left="0.11811023622047245" right="0.11811023622047245" top="0.11811023622047245" bottom="0.11811023622047245" header="0" footer="0"/>
  <pageSetup paperSize="9" scale="62" fitToHeight="2" orientation="landscape" r:id="rId2"/>
  <headerFooter alignWithMargins="0"/>
  <rowBreaks count="1" manualBreakCount="1">
    <brk id="49" max="44"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tabColor rgb="FFFFFF00"/>
  </sheetPr>
  <dimension ref="A1:AW107"/>
  <sheetViews>
    <sheetView topLeftCell="A4" zoomScale="70" zoomScaleNormal="70" zoomScaleSheetLayoutView="55" workbookViewId="0">
      <selection activeCell="I113" sqref="I113"/>
    </sheetView>
  </sheetViews>
  <sheetFormatPr defaultColWidth="9.109375" defaultRowHeight="13.2" x14ac:dyDescent="0.25"/>
  <cols>
    <col min="1" max="1" width="5.33203125" style="2" customWidth="1"/>
    <col min="2" max="2" width="6.6640625" style="2" customWidth="1"/>
    <col min="3" max="3" width="27" style="2" bestFit="1" customWidth="1"/>
    <col min="4" max="43" width="4.5546875" style="2" customWidth="1"/>
    <col min="44" max="44" width="5.5546875" style="2" customWidth="1"/>
    <col min="45" max="45" width="10.33203125" style="2" customWidth="1"/>
    <col min="46" max="46" width="8.44140625" style="2" customWidth="1"/>
    <col min="47" max="47" width="23.44140625" style="8" customWidth="1"/>
    <col min="48" max="48" width="9.109375" style="9"/>
    <col min="49" max="49" width="25" style="9" customWidth="1"/>
    <col min="50" max="82" width="0" style="2" hidden="1" customWidth="1"/>
    <col min="83" max="16384" width="9.109375" style="2"/>
  </cols>
  <sheetData>
    <row r="1" spans="1:49" ht="33.75" customHeight="1" thickBot="1" x14ac:dyDescent="0.3">
      <c r="A1" s="234" t="s">
        <v>21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5"/>
      <c r="AU1" s="167" t="s">
        <v>31</v>
      </c>
      <c r="AV1" s="167"/>
      <c r="AW1" s="167"/>
    </row>
    <row r="2" spans="1:49" ht="17.25" customHeight="1" x14ac:dyDescent="0.25">
      <c r="A2" s="243" t="s">
        <v>12</v>
      </c>
      <c r="B2" s="244"/>
      <c r="C2" s="245" t="str">
        <f>Liste!G4&amp;Liste!H4</f>
        <v>:SADREDDİN KONEVİ KIZ ANADOLU İ.H.L.</v>
      </c>
      <c r="D2" s="245"/>
      <c r="E2" s="245"/>
      <c r="F2" s="245"/>
      <c r="G2" s="245"/>
      <c r="H2" s="245"/>
      <c r="I2" s="245"/>
      <c r="J2" s="245"/>
      <c r="K2" s="245"/>
      <c r="L2" s="245"/>
      <c r="M2" s="245"/>
      <c r="N2" s="246"/>
      <c r="O2" s="15"/>
      <c r="P2" s="237" t="s">
        <v>11</v>
      </c>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9"/>
      <c r="AT2" s="5"/>
      <c r="AU2" s="167"/>
      <c r="AV2" s="167"/>
      <c r="AW2" s="167"/>
    </row>
    <row r="3" spans="1:49" ht="17.25" customHeight="1" thickBot="1" x14ac:dyDescent="0.3">
      <c r="A3" s="168" t="s">
        <v>13</v>
      </c>
      <c r="B3" s="169"/>
      <c r="C3" s="170" t="str">
        <f>Liste!G5&amp;Liste!H5</f>
        <v>:2021-2022</v>
      </c>
      <c r="D3" s="170"/>
      <c r="E3" s="235" t="s">
        <v>15</v>
      </c>
      <c r="F3" s="235"/>
      <c r="G3" s="235"/>
      <c r="H3" s="235"/>
      <c r="I3" s="170" t="str">
        <f>Liste!G6&amp;" "&amp;Liste!H6</f>
        <v>: 9/C</v>
      </c>
      <c r="J3" s="170"/>
      <c r="K3" s="170"/>
      <c r="L3" s="170"/>
      <c r="M3" s="170"/>
      <c r="N3" s="236"/>
      <c r="O3" s="3"/>
      <c r="P3" s="240"/>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2"/>
      <c r="AU3" s="167"/>
      <c r="AV3" s="167"/>
      <c r="AW3" s="167"/>
    </row>
    <row r="4" spans="1:49" ht="17.25" customHeight="1" x14ac:dyDescent="0.25">
      <c r="A4" s="168" t="s">
        <v>14</v>
      </c>
      <c r="B4" s="169"/>
      <c r="C4" s="170" t="s">
        <v>22</v>
      </c>
      <c r="D4" s="170"/>
      <c r="E4" s="235" t="s">
        <v>32</v>
      </c>
      <c r="F4" s="235"/>
      <c r="G4" s="235"/>
      <c r="H4" s="235"/>
      <c r="I4" s="170" t="s">
        <v>86</v>
      </c>
      <c r="J4" s="170"/>
      <c r="K4" s="170"/>
      <c r="L4" s="170"/>
      <c r="M4" s="170"/>
      <c r="N4" s="236"/>
      <c r="O4" s="15"/>
      <c r="P4" s="247" t="s">
        <v>18</v>
      </c>
      <c r="Q4" s="248"/>
      <c r="R4" s="248"/>
      <c r="S4" s="248"/>
      <c r="T4" s="248"/>
      <c r="U4" s="248"/>
      <c r="V4" s="248"/>
      <c r="W4" s="248"/>
      <c r="X4" s="248"/>
      <c r="Y4" s="248"/>
      <c r="Z4" s="248"/>
      <c r="AA4" s="248"/>
      <c r="AB4" s="249" t="e">
        <f>M15</f>
        <v>#DIV/0!</v>
      </c>
      <c r="AC4" s="249"/>
      <c r="AD4" s="249"/>
      <c r="AE4" s="249"/>
      <c r="AF4" s="249"/>
      <c r="AG4" s="249"/>
      <c r="AH4" s="249"/>
      <c r="AI4" s="249"/>
      <c r="AJ4" s="249"/>
      <c r="AK4" s="249"/>
      <c r="AL4" s="249"/>
      <c r="AM4" s="249"/>
      <c r="AN4" s="249"/>
      <c r="AO4" s="249"/>
      <c r="AP4" s="249"/>
      <c r="AQ4" s="249"/>
      <c r="AR4" s="249"/>
      <c r="AS4" s="35" t="s">
        <v>19</v>
      </c>
      <c r="AU4" s="167"/>
      <c r="AV4" s="167"/>
      <c r="AW4" s="167"/>
    </row>
    <row r="5" spans="1:49" ht="17.25" customHeight="1" thickBot="1" x14ac:dyDescent="0.3">
      <c r="A5" s="171" t="s">
        <v>26</v>
      </c>
      <c r="B5" s="172"/>
      <c r="C5" s="212" t="str">
        <f>Liste!G7&amp;Liste!H8</f>
        <v>:MEHMET DEMİRKAN</v>
      </c>
      <c r="D5" s="212"/>
      <c r="E5" s="230" t="s">
        <v>25</v>
      </c>
      <c r="F5" s="230"/>
      <c r="G5" s="230"/>
      <c r="H5" s="230"/>
      <c r="I5" s="212" t="str">
        <f>Liste!G8&amp;" "&amp;Liste!H7</f>
        <v>: MATEMATİK</v>
      </c>
      <c r="J5" s="212"/>
      <c r="K5" s="212"/>
      <c r="L5" s="212"/>
      <c r="M5" s="212"/>
      <c r="N5" s="250"/>
      <c r="O5" s="15"/>
      <c r="P5" s="207" t="s">
        <v>41</v>
      </c>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c r="AU5" s="167"/>
      <c r="AV5" s="167"/>
      <c r="AW5" s="167"/>
    </row>
    <row r="6" spans="1:49" ht="25.5" customHeight="1" thickBot="1" x14ac:dyDescent="0.3">
      <c r="A6" s="3"/>
      <c r="B6" s="3"/>
      <c r="C6" s="3"/>
      <c r="D6" s="3"/>
      <c r="E6" s="3"/>
      <c r="F6" s="3"/>
      <c r="G6" s="3"/>
      <c r="H6" s="3"/>
      <c r="I6" s="3"/>
      <c r="J6" s="3"/>
      <c r="K6" s="3"/>
      <c r="L6" s="3"/>
      <c r="M6" s="3"/>
      <c r="N6" s="3"/>
      <c r="O6" s="15"/>
      <c r="P6" s="218" t="str">
        <f>AW8&amp;AW9&amp;AW10&amp;AW11&amp;AW12&amp;AW13&amp;AW14&amp;AW15&amp;AW16&amp;AW17&amp;AW18&amp;AW19&amp;AW20&amp;AW21&amp;AW22&amp;AW23&amp;AW24&amp;AW25&amp;AW26&amp;AW27&amp;AW28&amp;AW29&amp;AW30&amp;AW31&amp;AW32&amp;AW33&amp;AW34&amp;AW35&amp;AW36&amp;AW37&amp;AW38&amp;AW39&amp;AW40&amp;AW41&amp;AW42&amp;AW43&amp;AW44&amp;AW45&amp;AW46&amp;AW47</f>
        <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20"/>
      <c r="AU6" s="167"/>
      <c r="AV6" s="167"/>
      <c r="AW6" s="167"/>
    </row>
    <row r="7" spans="1:49" ht="25.5" customHeight="1" thickBot="1" x14ac:dyDescent="0.3">
      <c r="A7" s="213" t="s">
        <v>20</v>
      </c>
      <c r="B7" s="214"/>
      <c r="C7" s="215"/>
      <c r="D7" s="41" t="s">
        <v>16</v>
      </c>
      <c r="E7" s="3"/>
      <c r="F7" s="176" t="s">
        <v>9</v>
      </c>
      <c r="G7" s="177"/>
      <c r="H7" s="177"/>
      <c r="I7" s="177"/>
      <c r="J7" s="177"/>
      <c r="K7" s="177"/>
      <c r="L7" s="177"/>
      <c r="M7" s="177"/>
      <c r="N7" s="178"/>
      <c r="O7" s="16"/>
      <c r="P7" s="218"/>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20"/>
      <c r="AU7" s="167"/>
      <c r="AV7" s="167"/>
      <c r="AW7" s="167"/>
    </row>
    <row r="8" spans="1:49" ht="25.5" customHeight="1" x14ac:dyDescent="0.25">
      <c r="A8" s="25">
        <v>1</v>
      </c>
      <c r="B8" s="166"/>
      <c r="C8" s="166"/>
      <c r="D8" s="48"/>
      <c r="E8" s="3"/>
      <c r="F8" s="210" t="s">
        <v>33</v>
      </c>
      <c r="G8" s="211"/>
      <c r="H8" s="211"/>
      <c r="I8" s="211"/>
      <c r="J8" s="211"/>
      <c r="K8" s="211"/>
      <c r="L8" s="211"/>
      <c r="M8" s="174">
        <f>COUNTIF(AS52:AS100,"GEÇMEZ")</f>
        <v>0</v>
      </c>
      <c r="N8" s="175"/>
      <c r="O8" s="16"/>
      <c r="P8" s="218"/>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20"/>
      <c r="AU8" s="10" t="str">
        <f t="shared" ref="AU8:AU25" si="0">IF(B8=0,"",B8)</f>
        <v/>
      </c>
      <c r="AV8" s="11" t="str">
        <f>D101</f>
        <v xml:space="preserve"> </v>
      </c>
      <c r="AW8" s="9" t="str">
        <f>IF(AV8&lt;50,"   * "&amp;AU8,"")</f>
        <v/>
      </c>
    </row>
    <row r="9" spans="1:49" ht="25.5" customHeight="1" thickBot="1" x14ac:dyDescent="0.3">
      <c r="A9" s="25">
        <v>2</v>
      </c>
      <c r="B9" s="166"/>
      <c r="C9" s="166"/>
      <c r="D9" s="48"/>
      <c r="E9" s="3"/>
      <c r="F9" s="210" t="s">
        <v>34</v>
      </c>
      <c r="G9" s="211"/>
      <c r="H9" s="211"/>
      <c r="I9" s="211"/>
      <c r="J9" s="211"/>
      <c r="K9" s="211"/>
      <c r="L9" s="211"/>
      <c r="M9" s="174">
        <f>COUNTIF(AS52:AS100,"GEÇER")</f>
        <v>0</v>
      </c>
      <c r="N9" s="175"/>
      <c r="O9" s="16"/>
      <c r="P9" s="218"/>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20"/>
      <c r="AU9" s="10" t="str">
        <f t="shared" si="0"/>
        <v/>
      </c>
      <c r="AV9" s="11" t="str">
        <f>E101</f>
        <v xml:space="preserve"> </v>
      </c>
      <c r="AW9" s="9" t="str">
        <f t="shared" ref="AW9:AW47" si="1">IF(AV9&lt;50,"   * "&amp;AU9,"")</f>
        <v/>
      </c>
    </row>
    <row r="10" spans="1:49" ht="17.25" customHeight="1" x14ac:dyDescent="0.25">
      <c r="A10" s="25">
        <v>3</v>
      </c>
      <c r="B10" s="166"/>
      <c r="C10" s="166"/>
      <c r="D10" s="48"/>
      <c r="E10" s="3"/>
      <c r="F10" s="210" t="s">
        <v>35</v>
      </c>
      <c r="G10" s="211"/>
      <c r="H10" s="211"/>
      <c r="I10" s="211"/>
      <c r="J10" s="211"/>
      <c r="K10" s="211"/>
      <c r="L10" s="211"/>
      <c r="M10" s="174">
        <f>COUNTIF(AS52:AS100,"ORTA")</f>
        <v>0</v>
      </c>
      <c r="N10" s="175"/>
      <c r="O10" s="16"/>
      <c r="P10" s="221" t="s">
        <v>42</v>
      </c>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3"/>
      <c r="AU10" s="10" t="str">
        <f t="shared" si="0"/>
        <v/>
      </c>
      <c r="AV10" s="11" t="str">
        <f>F101</f>
        <v xml:space="preserve"> </v>
      </c>
      <c r="AW10" s="9" t="str">
        <f t="shared" si="1"/>
        <v/>
      </c>
    </row>
    <row r="11" spans="1:49" ht="17.25" customHeight="1" x14ac:dyDescent="0.25">
      <c r="A11" s="25">
        <v>4</v>
      </c>
      <c r="B11" s="166"/>
      <c r="C11" s="166"/>
      <c r="D11" s="48"/>
      <c r="E11" s="3"/>
      <c r="F11" s="210" t="s">
        <v>36</v>
      </c>
      <c r="G11" s="211"/>
      <c r="H11" s="211"/>
      <c r="I11" s="211"/>
      <c r="J11" s="211"/>
      <c r="K11" s="211"/>
      <c r="L11" s="211"/>
      <c r="M11" s="174">
        <f>COUNTIF(AS52:AS100,"İYİ")</f>
        <v>0</v>
      </c>
      <c r="N11" s="175"/>
      <c r="O11" s="16"/>
      <c r="P11" s="224"/>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6"/>
      <c r="AU11" s="10" t="str">
        <f t="shared" si="0"/>
        <v/>
      </c>
      <c r="AV11" s="11" t="str">
        <f>G101</f>
        <v xml:space="preserve"> </v>
      </c>
      <c r="AW11" s="9" t="str">
        <f t="shared" si="1"/>
        <v/>
      </c>
    </row>
    <row r="12" spans="1:49" ht="17.25" customHeight="1" x14ac:dyDescent="0.25">
      <c r="A12" s="25">
        <v>5</v>
      </c>
      <c r="B12" s="166"/>
      <c r="C12" s="166"/>
      <c r="D12" s="48"/>
      <c r="E12" s="3"/>
      <c r="F12" s="210" t="s">
        <v>37</v>
      </c>
      <c r="G12" s="211"/>
      <c r="H12" s="211"/>
      <c r="I12" s="211"/>
      <c r="J12" s="211"/>
      <c r="K12" s="211"/>
      <c r="L12" s="211"/>
      <c r="M12" s="174">
        <f>COUNTIF(AS52:AS100,"PEKİYİ")</f>
        <v>0</v>
      </c>
      <c r="N12" s="175"/>
      <c r="O12" s="16"/>
      <c r="P12" s="224"/>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6"/>
      <c r="AU12" s="10" t="str">
        <f t="shared" si="0"/>
        <v/>
      </c>
      <c r="AV12" s="11" t="str">
        <f>H101</f>
        <v xml:space="preserve"> </v>
      </c>
      <c r="AW12" s="9" t="str">
        <f t="shared" si="1"/>
        <v/>
      </c>
    </row>
    <row r="13" spans="1:49" ht="17.25" customHeight="1" thickBot="1" x14ac:dyDescent="0.3">
      <c r="A13" s="25">
        <v>6</v>
      </c>
      <c r="B13" s="166"/>
      <c r="C13" s="166"/>
      <c r="D13" s="48"/>
      <c r="E13" s="3"/>
      <c r="F13" s="231"/>
      <c r="G13" s="232"/>
      <c r="H13" s="232"/>
      <c r="I13" s="232"/>
      <c r="J13" s="232"/>
      <c r="K13" s="232"/>
      <c r="L13" s="232"/>
      <c r="M13" s="232"/>
      <c r="N13" s="233"/>
      <c r="O13" s="16"/>
      <c r="P13" s="227"/>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9"/>
      <c r="AU13" s="10" t="str">
        <f t="shared" si="0"/>
        <v/>
      </c>
      <c r="AV13" s="11" t="str">
        <f>I101</f>
        <v xml:space="preserve"> </v>
      </c>
      <c r="AW13" s="9" t="str">
        <f t="shared" si="1"/>
        <v/>
      </c>
    </row>
    <row r="14" spans="1:49" ht="17.25" customHeight="1" x14ac:dyDescent="0.25">
      <c r="A14" s="25">
        <v>7</v>
      </c>
      <c r="B14" s="166"/>
      <c r="C14" s="166"/>
      <c r="D14" s="48"/>
      <c r="E14" s="3"/>
      <c r="F14" s="210" t="s">
        <v>10</v>
      </c>
      <c r="G14" s="211"/>
      <c r="H14" s="211"/>
      <c r="I14" s="211"/>
      <c r="J14" s="211"/>
      <c r="K14" s="211"/>
      <c r="L14" s="211"/>
      <c r="M14" s="216" t="str">
        <f>IF(COUNT(AR52:AR100)=0," ",SUM(AR52:AR100)/COUNT(AR52:AR100))</f>
        <v xml:space="preserve"> </v>
      </c>
      <c r="N14" s="217"/>
      <c r="O14" s="17"/>
      <c r="P14" s="36"/>
      <c r="Q14" s="37"/>
      <c r="R14" s="37"/>
      <c r="S14" s="37"/>
      <c r="T14" s="37"/>
      <c r="U14" s="37"/>
      <c r="V14" s="37"/>
      <c r="W14" s="37"/>
      <c r="X14" s="37"/>
      <c r="Y14" s="37"/>
      <c r="Z14" s="37"/>
      <c r="AA14" s="180" t="str">
        <f>Liste!H8</f>
        <v>MEHMET DEMİRKAN</v>
      </c>
      <c r="AB14" s="180"/>
      <c r="AC14" s="180"/>
      <c r="AD14" s="180"/>
      <c r="AE14" s="180"/>
      <c r="AF14" s="180"/>
      <c r="AG14" s="180"/>
      <c r="AH14" s="180"/>
      <c r="AI14" s="180"/>
      <c r="AJ14" s="180"/>
      <c r="AK14" s="180"/>
      <c r="AL14" s="180"/>
      <c r="AM14" s="180"/>
      <c r="AN14" s="180"/>
      <c r="AO14" s="180"/>
      <c r="AP14" s="180"/>
      <c r="AQ14" s="180"/>
      <c r="AR14" s="180"/>
      <c r="AS14" s="181"/>
      <c r="AU14" s="10" t="str">
        <f t="shared" si="0"/>
        <v/>
      </c>
      <c r="AV14" s="11" t="str">
        <f>J101</f>
        <v xml:space="preserve"> </v>
      </c>
      <c r="AW14" s="9" t="str">
        <f t="shared" si="1"/>
        <v/>
      </c>
    </row>
    <row r="15" spans="1:49" ht="17.25" customHeight="1" thickBot="1" x14ac:dyDescent="0.3">
      <c r="A15" s="25">
        <v>8</v>
      </c>
      <c r="B15" s="166"/>
      <c r="C15" s="166"/>
      <c r="D15" s="48"/>
      <c r="E15" s="3"/>
      <c r="F15" s="197" t="s">
        <v>40</v>
      </c>
      <c r="G15" s="198"/>
      <c r="H15" s="198"/>
      <c r="I15" s="198"/>
      <c r="J15" s="198"/>
      <c r="K15" s="198"/>
      <c r="L15" s="198"/>
      <c r="M15" s="195" t="e">
        <f>SUM(M9:M12)/SUM(M8:M12)</f>
        <v>#DIV/0!</v>
      </c>
      <c r="N15" s="196"/>
      <c r="O15" s="16"/>
      <c r="P15" s="38"/>
      <c r="Q15" s="39"/>
      <c r="R15" s="39"/>
      <c r="S15" s="39"/>
      <c r="T15" s="39"/>
      <c r="U15" s="39"/>
      <c r="V15" s="39"/>
      <c r="W15" s="39"/>
      <c r="X15" s="39"/>
      <c r="Y15" s="39"/>
      <c r="Z15" s="39"/>
      <c r="AA15" s="182" t="str">
        <f>Liste!H9</f>
        <v>MATEMATİK</v>
      </c>
      <c r="AB15" s="182"/>
      <c r="AC15" s="182"/>
      <c r="AD15" s="182"/>
      <c r="AE15" s="182"/>
      <c r="AF15" s="182"/>
      <c r="AG15" s="182"/>
      <c r="AH15" s="182"/>
      <c r="AI15" s="182"/>
      <c r="AJ15" s="182"/>
      <c r="AK15" s="182"/>
      <c r="AL15" s="182"/>
      <c r="AM15" s="182"/>
      <c r="AN15" s="182"/>
      <c r="AO15" s="182"/>
      <c r="AP15" s="182"/>
      <c r="AQ15" s="182"/>
      <c r="AR15" s="182"/>
      <c r="AS15" s="183"/>
      <c r="AU15" s="10" t="str">
        <f t="shared" si="0"/>
        <v/>
      </c>
      <c r="AV15" s="11" t="str">
        <f>K101</f>
        <v xml:space="preserve"> </v>
      </c>
      <c r="AW15" s="9" t="str">
        <f t="shared" si="1"/>
        <v/>
      </c>
    </row>
    <row r="16" spans="1:49" ht="17.25" customHeight="1" thickBot="1" x14ac:dyDescent="0.3">
      <c r="A16" s="25">
        <v>9</v>
      </c>
      <c r="B16" s="166"/>
      <c r="C16" s="166"/>
      <c r="D16" s="48"/>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4"/>
      <c r="AU16" s="10" t="str">
        <f t="shared" si="0"/>
        <v/>
      </c>
      <c r="AV16" s="11" t="str">
        <f>L101</f>
        <v xml:space="preserve"> </v>
      </c>
      <c r="AW16" s="9" t="str">
        <f t="shared" si="1"/>
        <v/>
      </c>
    </row>
    <row r="17" spans="1:49" ht="17.25" customHeight="1" x14ac:dyDescent="0.25">
      <c r="A17" s="25">
        <v>10</v>
      </c>
      <c r="B17" s="166"/>
      <c r="C17" s="166"/>
      <c r="D17" s="48"/>
      <c r="E17" s="15"/>
      <c r="F17" s="190" t="s">
        <v>17</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2"/>
      <c r="AU17" s="10" t="str">
        <f t="shared" si="0"/>
        <v/>
      </c>
      <c r="AV17" s="11" t="str">
        <f>M101</f>
        <v xml:space="preserve"> </v>
      </c>
      <c r="AW17" s="9" t="str">
        <f t="shared" si="1"/>
        <v/>
      </c>
    </row>
    <row r="18" spans="1:49" ht="17.25" customHeight="1" x14ac:dyDescent="0.25">
      <c r="A18" s="25">
        <v>11</v>
      </c>
      <c r="B18" s="166"/>
      <c r="C18" s="166"/>
      <c r="D18" s="48"/>
      <c r="E18" s="15"/>
      <c r="F18" s="19"/>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U18" s="10" t="str">
        <f t="shared" si="0"/>
        <v/>
      </c>
      <c r="AV18" s="11" t="str">
        <f>N101</f>
        <v xml:space="preserve"> </v>
      </c>
      <c r="AW18" s="9" t="str">
        <f t="shared" si="1"/>
        <v/>
      </c>
    </row>
    <row r="19" spans="1:49" ht="17.25" customHeight="1" x14ac:dyDescent="0.25">
      <c r="A19" s="25">
        <v>12</v>
      </c>
      <c r="B19" s="166"/>
      <c r="C19" s="166"/>
      <c r="D19" s="48"/>
      <c r="E19" s="15"/>
      <c r="F19" s="19"/>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U19" s="10" t="str">
        <f t="shared" si="0"/>
        <v/>
      </c>
      <c r="AV19" s="11" t="str">
        <f>O101</f>
        <v xml:space="preserve"> </v>
      </c>
      <c r="AW19" s="9" t="str">
        <f t="shared" si="1"/>
        <v/>
      </c>
    </row>
    <row r="20" spans="1:49" ht="17.25" customHeight="1" x14ac:dyDescent="0.25">
      <c r="A20" s="25">
        <v>13</v>
      </c>
      <c r="B20" s="166"/>
      <c r="C20" s="166"/>
      <c r="D20" s="48"/>
      <c r="E20" s="15"/>
      <c r="F20" s="1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1"/>
      <c r="AU20" s="10" t="str">
        <f t="shared" si="0"/>
        <v/>
      </c>
      <c r="AV20" s="11" t="str">
        <f>P101</f>
        <v xml:space="preserve"> </v>
      </c>
      <c r="AW20" s="9" t="str">
        <f t="shared" si="1"/>
        <v/>
      </c>
    </row>
    <row r="21" spans="1:49" ht="17.25" customHeight="1" x14ac:dyDescent="0.25">
      <c r="A21" s="25">
        <v>14</v>
      </c>
      <c r="B21" s="166"/>
      <c r="C21" s="166"/>
      <c r="D21" s="48"/>
      <c r="E21" s="15"/>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1"/>
      <c r="AU21" s="10" t="str">
        <f t="shared" si="0"/>
        <v/>
      </c>
      <c r="AV21" s="11" t="str">
        <f>Q101</f>
        <v xml:space="preserve"> </v>
      </c>
      <c r="AW21" s="9" t="str">
        <f t="shared" si="1"/>
        <v/>
      </c>
    </row>
    <row r="22" spans="1:49" ht="17.25" customHeight="1" x14ac:dyDescent="0.25">
      <c r="A22" s="25">
        <v>15</v>
      </c>
      <c r="B22" s="166"/>
      <c r="C22" s="166"/>
      <c r="D22" s="48"/>
      <c r="E22" s="15"/>
      <c r="F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c r="AU22" s="10" t="str">
        <f t="shared" si="0"/>
        <v/>
      </c>
      <c r="AV22" s="11" t="str">
        <f>R101</f>
        <v xml:space="preserve"> </v>
      </c>
      <c r="AW22" s="9" t="str">
        <f t="shared" si="1"/>
        <v/>
      </c>
    </row>
    <row r="23" spans="1:49" ht="17.25" customHeight="1" x14ac:dyDescent="0.25">
      <c r="A23" s="25">
        <v>16</v>
      </c>
      <c r="B23" s="166"/>
      <c r="C23" s="166"/>
      <c r="D23" s="48"/>
      <c r="E23" s="15"/>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c r="AU23" s="10" t="str">
        <f t="shared" si="0"/>
        <v/>
      </c>
      <c r="AV23" s="11" t="str">
        <f>S101</f>
        <v xml:space="preserve"> </v>
      </c>
      <c r="AW23" s="9" t="str">
        <f t="shared" si="1"/>
        <v/>
      </c>
    </row>
    <row r="24" spans="1:49" ht="17.25" customHeight="1" x14ac:dyDescent="0.25">
      <c r="A24" s="25">
        <v>17</v>
      </c>
      <c r="B24" s="166"/>
      <c r="C24" s="166"/>
      <c r="D24" s="48"/>
      <c r="E24" s="15"/>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1"/>
      <c r="AU24" s="10" t="str">
        <f t="shared" si="0"/>
        <v/>
      </c>
      <c r="AV24" s="11" t="str">
        <f>T101</f>
        <v xml:space="preserve"> </v>
      </c>
      <c r="AW24" s="9" t="str">
        <f t="shared" si="1"/>
        <v/>
      </c>
    </row>
    <row r="25" spans="1:49" ht="17.25" customHeight="1" x14ac:dyDescent="0.25">
      <c r="A25" s="25">
        <v>18</v>
      </c>
      <c r="B25" s="166"/>
      <c r="C25" s="166"/>
      <c r="D25" s="48"/>
      <c r="E25" s="15"/>
      <c r="F25" s="19"/>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1"/>
      <c r="AU25" s="10" t="str">
        <f t="shared" si="0"/>
        <v/>
      </c>
      <c r="AV25" s="11" t="str">
        <f>U101</f>
        <v xml:space="preserve"> </v>
      </c>
      <c r="AW25" s="9" t="str">
        <f t="shared" si="1"/>
        <v/>
      </c>
    </row>
    <row r="26" spans="1:49" ht="17.25" customHeight="1" x14ac:dyDescent="0.25">
      <c r="A26" s="25">
        <v>19</v>
      </c>
      <c r="B26" s="166"/>
      <c r="C26" s="166"/>
      <c r="D26" s="48"/>
      <c r="E26" s="15"/>
      <c r="F26" s="1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1"/>
      <c r="AU26" s="10" t="str">
        <f t="shared" ref="AU26:AU47" si="2">IF(B26=0,"",B26)</f>
        <v/>
      </c>
      <c r="AV26" s="11" t="str">
        <f>V101</f>
        <v xml:space="preserve"> </v>
      </c>
      <c r="AW26" s="9" t="str">
        <f t="shared" si="1"/>
        <v/>
      </c>
    </row>
    <row r="27" spans="1:49" ht="17.25" customHeight="1" x14ac:dyDescent="0.25">
      <c r="A27" s="25">
        <v>20</v>
      </c>
      <c r="B27" s="166"/>
      <c r="C27" s="166"/>
      <c r="D27" s="48"/>
      <c r="E27" s="15"/>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1"/>
      <c r="AU27" s="10" t="str">
        <f t="shared" si="2"/>
        <v/>
      </c>
      <c r="AV27" s="11" t="str">
        <f>W101</f>
        <v xml:space="preserve"> </v>
      </c>
      <c r="AW27" s="9" t="str">
        <f t="shared" si="1"/>
        <v/>
      </c>
    </row>
    <row r="28" spans="1:49" ht="17.25" customHeight="1" x14ac:dyDescent="0.25">
      <c r="A28" s="25">
        <v>21</v>
      </c>
      <c r="B28" s="166"/>
      <c r="C28" s="166"/>
      <c r="D28" s="48"/>
      <c r="E28" s="15"/>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1"/>
      <c r="AU28" s="10" t="str">
        <f t="shared" si="2"/>
        <v/>
      </c>
      <c r="AV28" s="11" t="str">
        <f>X101</f>
        <v xml:space="preserve"> </v>
      </c>
      <c r="AW28" s="9" t="str">
        <f t="shared" si="1"/>
        <v/>
      </c>
    </row>
    <row r="29" spans="1:49" ht="17.25" customHeight="1" x14ac:dyDescent="0.25">
      <c r="A29" s="25">
        <v>22</v>
      </c>
      <c r="B29" s="166"/>
      <c r="C29" s="166"/>
      <c r="D29" s="48"/>
      <c r="E29" s="15"/>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1"/>
      <c r="AU29" s="10" t="str">
        <f t="shared" si="2"/>
        <v/>
      </c>
      <c r="AV29" s="11" t="str">
        <f>Y101</f>
        <v xml:space="preserve"> </v>
      </c>
      <c r="AW29" s="9" t="str">
        <f t="shared" si="1"/>
        <v/>
      </c>
    </row>
    <row r="30" spans="1:49" ht="17.25" customHeight="1" x14ac:dyDescent="0.25">
      <c r="A30" s="25">
        <v>23</v>
      </c>
      <c r="B30" s="166"/>
      <c r="C30" s="166"/>
      <c r="D30" s="48"/>
      <c r="E30" s="15"/>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1"/>
      <c r="AU30" s="10" t="str">
        <f t="shared" si="2"/>
        <v/>
      </c>
      <c r="AV30" s="11" t="str">
        <f>Z101</f>
        <v xml:space="preserve"> </v>
      </c>
      <c r="AW30" s="9" t="str">
        <f t="shared" si="1"/>
        <v/>
      </c>
    </row>
    <row r="31" spans="1:49" ht="17.25" customHeight="1" x14ac:dyDescent="0.25">
      <c r="A31" s="25">
        <v>24</v>
      </c>
      <c r="B31" s="166"/>
      <c r="C31" s="166"/>
      <c r="D31" s="48"/>
      <c r="E31" s="15"/>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1"/>
      <c r="AU31" s="10" t="str">
        <f t="shared" si="2"/>
        <v/>
      </c>
      <c r="AV31" s="11" t="str">
        <f>AA101</f>
        <v xml:space="preserve"> </v>
      </c>
      <c r="AW31" s="9" t="str">
        <f t="shared" si="1"/>
        <v/>
      </c>
    </row>
    <row r="32" spans="1:49" ht="17.25" customHeight="1" x14ac:dyDescent="0.25">
      <c r="A32" s="25">
        <v>25</v>
      </c>
      <c r="B32" s="166"/>
      <c r="C32" s="166"/>
      <c r="D32" s="48"/>
      <c r="E32" s="15"/>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
      <c r="AU32" s="10" t="str">
        <f t="shared" si="2"/>
        <v/>
      </c>
      <c r="AV32" s="11" t="str">
        <f>AB101</f>
        <v xml:space="preserve"> </v>
      </c>
      <c r="AW32" s="9" t="str">
        <f t="shared" si="1"/>
        <v/>
      </c>
    </row>
    <row r="33" spans="1:49" ht="17.25" customHeight="1" x14ac:dyDescent="0.25">
      <c r="A33" s="25">
        <v>26</v>
      </c>
      <c r="B33" s="166"/>
      <c r="C33" s="166"/>
      <c r="D33" s="48"/>
      <c r="E33" s="15"/>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
      <c r="AU33" s="10" t="str">
        <f t="shared" si="2"/>
        <v/>
      </c>
      <c r="AV33" s="11" t="str">
        <f>AC101</f>
        <v xml:space="preserve"> </v>
      </c>
      <c r="AW33" s="9" t="str">
        <f t="shared" si="1"/>
        <v/>
      </c>
    </row>
    <row r="34" spans="1:49" ht="17.25" customHeight="1" x14ac:dyDescent="0.25">
      <c r="A34" s="25">
        <v>27</v>
      </c>
      <c r="B34" s="166"/>
      <c r="C34" s="166"/>
      <c r="D34" s="48"/>
      <c r="E34" s="15"/>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1"/>
      <c r="AU34" s="10" t="str">
        <f t="shared" si="2"/>
        <v/>
      </c>
      <c r="AV34" s="11" t="str">
        <f>AD101</f>
        <v xml:space="preserve"> </v>
      </c>
      <c r="AW34" s="9" t="str">
        <f t="shared" si="1"/>
        <v/>
      </c>
    </row>
    <row r="35" spans="1:49" ht="17.25" customHeight="1" x14ac:dyDescent="0.25">
      <c r="A35" s="25">
        <v>28</v>
      </c>
      <c r="B35" s="166"/>
      <c r="C35" s="166"/>
      <c r="D35" s="48"/>
      <c r="E35" s="15"/>
      <c r="F35" s="19"/>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1"/>
      <c r="AU35" s="10" t="str">
        <f t="shared" si="2"/>
        <v/>
      </c>
      <c r="AV35" s="11" t="str">
        <f>AE101</f>
        <v xml:space="preserve"> </v>
      </c>
      <c r="AW35" s="9" t="str">
        <f t="shared" si="1"/>
        <v/>
      </c>
    </row>
    <row r="36" spans="1:49" ht="17.25" customHeight="1" x14ac:dyDescent="0.25">
      <c r="A36" s="25">
        <v>29</v>
      </c>
      <c r="B36" s="166"/>
      <c r="C36" s="166"/>
      <c r="D36" s="48"/>
      <c r="E36" s="15"/>
      <c r="F36" s="19"/>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1"/>
      <c r="AU36" s="10" t="str">
        <f t="shared" si="2"/>
        <v/>
      </c>
      <c r="AV36" s="11" t="str">
        <f>AF101</f>
        <v xml:space="preserve"> </v>
      </c>
      <c r="AW36" s="9" t="str">
        <f t="shared" si="1"/>
        <v/>
      </c>
    </row>
    <row r="37" spans="1:49" ht="17.25" customHeight="1" x14ac:dyDescent="0.25">
      <c r="A37" s="25">
        <v>30</v>
      </c>
      <c r="B37" s="166"/>
      <c r="C37" s="166"/>
      <c r="D37" s="48"/>
      <c r="E37" s="15"/>
      <c r="F37" s="19"/>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1"/>
      <c r="AU37" s="10" t="str">
        <f t="shared" si="2"/>
        <v/>
      </c>
      <c r="AV37" s="11" t="str">
        <f>AG101</f>
        <v xml:space="preserve"> </v>
      </c>
      <c r="AW37" s="9" t="str">
        <f t="shared" si="1"/>
        <v/>
      </c>
    </row>
    <row r="38" spans="1:49" ht="17.25" customHeight="1" x14ac:dyDescent="0.25">
      <c r="A38" s="25">
        <v>31</v>
      </c>
      <c r="B38" s="166"/>
      <c r="C38" s="166"/>
      <c r="D38" s="48"/>
      <c r="E38" s="15"/>
      <c r="F38" s="19"/>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1"/>
      <c r="AU38" s="10" t="str">
        <f t="shared" si="2"/>
        <v/>
      </c>
      <c r="AV38" s="11" t="str">
        <f>AH101</f>
        <v xml:space="preserve"> </v>
      </c>
      <c r="AW38" s="9" t="str">
        <f t="shared" si="1"/>
        <v/>
      </c>
    </row>
    <row r="39" spans="1:49" ht="17.25" customHeight="1" x14ac:dyDescent="0.25">
      <c r="A39" s="25">
        <v>32</v>
      </c>
      <c r="B39" s="166"/>
      <c r="C39" s="166"/>
      <c r="D39" s="48"/>
      <c r="E39" s="15"/>
      <c r="F39" s="19"/>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1"/>
      <c r="AU39" s="10" t="str">
        <f t="shared" si="2"/>
        <v/>
      </c>
      <c r="AV39" s="11" t="str">
        <f>AI101</f>
        <v xml:space="preserve"> </v>
      </c>
      <c r="AW39" s="9" t="str">
        <f t="shared" si="1"/>
        <v/>
      </c>
    </row>
    <row r="40" spans="1:49" ht="17.25" customHeight="1" x14ac:dyDescent="0.25">
      <c r="A40" s="25">
        <v>33</v>
      </c>
      <c r="B40" s="166"/>
      <c r="C40" s="166"/>
      <c r="D40" s="48"/>
      <c r="E40" s="15"/>
      <c r="F40" s="19"/>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1"/>
      <c r="AU40" s="10" t="str">
        <f t="shared" si="2"/>
        <v/>
      </c>
      <c r="AV40" s="11" t="str">
        <f>AJ101</f>
        <v xml:space="preserve"> </v>
      </c>
      <c r="AW40" s="9" t="str">
        <f t="shared" si="1"/>
        <v/>
      </c>
    </row>
    <row r="41" spans="1:49" ht="17.25" customHeight="1" x14ac:dyDescent="0.25">
      <c r="A41" s="25">
        <v>34</v>
      </c>
      <c r="B41" s="166"/>
      <c r="C41" s="166"/>
      <c r="D41" s="48"/>
      <c r="E41" s="15"/>
      <c r="F41" s="19"/>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1"/>
      <c r="AU41" s="10" t="str">
        <f t="shared" si="2"/>
        <v/>
      </c>
      <c r="AV41" s="11" t="str">
        <f>AK101</f>
        <v xml:space="preserve"> </v>
      </c>
      <c r="AW41" s="9" t="str">
        <f t="shared" si="1"/>
        <v/>
      </c>
    </row>
    <row r="42" spans="1:49" ht="17.25" customHeight="1" x14ac:dyDescent="0.25">
      <c r="A42" s="25">
        <v>35</v>
      </c>
      <c r="B42" s="166"/>
      <c r="C42" s="166"/>
      <c r="D42" s="48"/>
      <c r="E42" s="15"/>
      <c r="F42" s="19"/>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1"/>
      <c r="AU42" s="10" t="str">
        <f t="shared" si="2"/>
        <v/>
      </c>
      <c r="AV42" s="11" t="str">
        <f>AL101</f>
        <v xml:space="preserve"> </v>
      </c>
      <c r="AW42" s="9" t="str">
        <f t="shared" si="1"/>
        <v/>
      </c>
    </row>
    <row r="43" spans="1:49" ht="17.25" customHeight="1" x14ac:dyDescent="0.25">
      <c r="A43" s="25">
        <v>36</v>
      </c>
      <c r="B43" s="166"/>
      <c r="C43" s="166"/>
      <c r="D43" s="48"/>
      <c r="E43" s="15"/>
      <c r="F43" s="19"/>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1"/>
      <c r="AU43" s="10" t="str">
        <f t="shared" si="2"/>
        <v/>
      </c>
      <c r="AV43" s="11" t="str">
        <f>AM101</f>
        <v xml:space="preserve"> </v>
      </c>
      <c r="AW43" s="9" t="str">
        <f t="shared" si="1"/>
        <v/>
      </c>
    </row>
    <row r="44" spans="1:49" ht="17.25" customHeight="1" x14ac:dyDescent="0.25">
      <c r="A44" s="25">
        <v>37</v>
      </c>
      <c r="B44" s="166"/>
      <c r="C44" s="166"/>
      <c r="D44" s="48"/>
      <c r="E44" s="15"/>
      <c r="F44" s="19"/>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1"/>
      <c r="AU44" s="10" t="str">
        <f t="shared" si="2"/>
        <v/>
      </c>
      <c r="AV44" s="11" t="str">
        <f>AN101</f>
        <v xml:space="preserve"> </v>
      </c>
      <c r="AW44" s="9" t="str">
        <f t="shared" si="1"/>
        <v/>
      </c>
    </row>
    <row r="45" spans="1:49" ht="17.25" customHeight="1" x14ac:dyDescent="0.25">
      <c r="A45" s="25">
        <v>38</v>
      </c>
      <c r="B45" s="166"/>
      <c r="C45" s="166"/>
      <c r="D45" s="48"/>
      <c r="E45" s="15"/>
      <c r="F45" s="19"/>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1"/>
      <c r="AU45" s="10" t="str">
        <f t="shared" si="2"/>
        <v/>
      </c>
      <c r="AV45" s="11" t="str">
        <f>AO101</f>
        <v xml:space="preserve"> </v>
      </c>
      <c r="AW45" s="9" t="str">
        <f t="shared" si="1"/>
        <v/>
      </c>
    </row>
    <row r="46" spans="1:49" ht="17.25" customHeight="1" x14ac:dyDescent="0.25">
      <c r="A46" s="25">
        <v>39</v>
      </c>
      <c r="B46" s="166"/>
      <c r="C46" s="166"/>
      <c r="D46" s="48"/>
      <c r="E46" s="15"/>
      <c r="F46" s="19"/>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1"/>
      <c r="AU46" s="10" t="str">
        <f t="shared" si="2"/>
        <v/>
      </c>
      <c r="AV46" s="11" t="str">
        <f>AP101</f>
        <v xml:space="preserve"> </v>
      </c>
      <c r="AW46" s="9" t="str">
        <f t="shared" si="1"/>
        <v/>
      </c>
    </row>
    <row r="47" spans="1:49" ht="17.25" customHeight="1" x14ac:dyDescent="0.25">
      <c r="A47" s="25">
        <v>40</v>
      </c>
      <c r="B47" s="166"/>
      <c r="C47" s="166"/>
      <c r="D47" s="48"/>
      <c r="E47" s="15"/>
      <c r="F47" s="19"/>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1"/>
      <c r="AU47" s="10" t="str">
        <f t="shared" si="2"/>
        <v/>
      </c>
      <c r="AV47" s="11" t="str">
        <f>AQ101</f>
        <v xml:space="preserve"> </v>
      </c>
      <c r="AW47" s="9" t="str">
        <f t="shared" si="1"/>
        <v/>
      </c>
    </row>
    <row r="48" spans="1:49" ht="21" customHeight="1" thickBot="1" x14ac:dyDescent="0.3">
      <c r="A48" s="204" t="s">
        <v>8</v>
      </c>
      <c r="B48" s="205"/>
      <c r="C48" s="206"/>
      <c r="D48" s="26">
        <f>SUM(D8:D47)</f>
        <v>0</v>
      </c>
      <c r="E48" s="15"/>
      <c r="F48" s="22"/>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4"/>
      <c r="AU48" s="10"/>
      <c r="AV48" s="11"/>
    </row>
    <row r="49" spans="1:48" s="2" customFormat="1" ht="17.25" customHeight="1" thickBot="1" x14ac:dyDescent="0.3">
      <c r="A49" s="3"/>
      <c r="B49" s="3"/>
      <c r="C49" s="3"/>
      <c r="D49" s="3"/>
      <c r="E49" s="3"/>
      <c r="F49" s="1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U49" s="10"/>
      <c r="AV49" s="11"/>
    </row>
    <row r="50" spans="1:48" s="2" customFormat="1" ht="19.5" customHeight="1" x14ac:dyDescent="0.25">
      <c r="A50" s="201" t="s">
        <v>0</v>
      </c>
      <c r="B50" s="202"/>
      <c r="C50" s="203"/>
      <c r="D50" s="193" t="s">
        <v>1</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4"/>
      <c r="AR50" s="186" t="s">
        <v>6</v>
      </c>
      <c r="AS50" s="188" t="s">
        <v>2</v>
      </c>
      <c r="AU50" s="10"/>
      <c r="AV50" s="11"/>
    </row>
    <row r="51" spans="1:48" s="2" customFormat="1" ht="28.5" customHeight="1" thickBot="1" x14ac:dyDescent="0.3">
      <c r="A51" s="97" t="s">
        <v>43</v>
      </c>
      <c r="B51" s="98" t="s">
        <v>44</v>
      </c>
      <c r="C51" s="99" t="s">
        <v>45</v>
      </c>
      <c r="D51" s="94">
        <v>1</v>
      </c>
      <c r="E51" s="95">
        <v>2</v>
      </c>
      <c r="F51" s="95">
        <v>3</v>
      </c>
      <c r="G51" s="95">
        <v>4</v>
      </c>
      <c r="H51" s="95">
        <v>5</v>
      </c>
      <c r="I51" s="95">
        <v>6</v>
      </c>
      <c r="J51" s="95">
        <v>7</v>
      </c>
      <c r="K51" s="95">
        <v>8</v>
      </c>
      <c r="L51" s="95">
        <v>9</v>
      </c>
      <c r="M51" s="96">
        <v>10</v>
      </c>
      <c r="N51" s="94">
        <v>11</v>
      </c>
      <c r="O51" s="95">
        <v>12</v>
      </c>
      <c r="P51" s="95">
        <v>13</v>
      </c>
      <c r="Q51" s="95">
        <v>14</v>
      </c>
      <c r="R51" s="95">
        <v>15</v>
      </c>
      <c r="S51" s="95">
        <v>16</v>
      </c>
      <c r="T51" s="95">
        <v>17</v>
      </c>
      <c r="U51" s="95">
        <v>18</v>
      </c>
      <c r="V51" s="95">
        <v>19</v>
      </c>
      <c r="W51" s="96">
        <v>20</v>
      </c>
      <c r="X51" s="94">
        <v>21</v>
      </c>
      <c r="Y51" s="95">
        <v>22</v>
      </c>
      <c r="Z51" s="95">
        <v>23</v>
      </c>
      <c r="AA51" s="95">
        <v>24</v>
      </c>
      <c r="AB51" s="95">
        <v>25</v>
      </c>
      <c r="AC51" s="95">
        <v>26</v>
      </c>
      <c r="AD51" s="95">
        <v>27</v>
      </c>
      <c r="AE51" s="95">
        <v>28</v>
      </c>
      <c r="AF51" s="95">
        <v>29</v>
      </c>
      <c r="AG51" s="96">
        <v>30</v>
      </c>
      <c r="AH51" s="94">
        <v>31</v>
      </c>
      <c r="AI51" s="95">
        <v>32</v>
      </c>
      <c r="AJ51" s="94">
        <v>33</v>
      </c>
      <c r="AK51" s="95">
        <v>34</v>
      </c>
      <c r="AL51" s="94">
        <v>35</v>
      </c>
      <c r="AM51" s="95">
        <v>36</v>
      </c>
      <c r="AN51" s="94">
        <v>37</v>
      </c>
      <c r="AO51" s="95">
        <v>38</v>
      </c>
      <c r="AP51" s="94">
        <v>39</v>
      </c>
      <c r="AQ51" s="95">
        <v>40</v>
      </c>
      <c r="AR51" s="187"/>
      <c r="AS51" s="189"/>
      <c r="AU51" s="10"/>
      <c r="AV51" s="11"/>
    </row>
    <row r="52" spans="1:48" s="2" customFormat="1" ht="16.350000000000001" customHeight="1" x14ac:dyDescent="0.25">
      <c r="A52" s="18">
        <v>1</v>
      </c>
      <c r="B52" s="115">
        <f>IF(Liste!C5=0," ",Liste!C5)</f>
        <v>1</v>
      </c>
      <c r="C52" s="113" t="str">
        <f>IF(Liste!D5=0," ",Liste!D5)</f>
        <v>CEMRE NAZ TOPAÇ</v>
      </c>
      <c r="D52" s="101"/>
      <c r="E52" s="102"/>
      <c r="F52" s="101"/>
      <c r="G52" s="102"/>
      <c r="H52" s="101"/>
      <c r="I52" s="102"/>
      <c r="J52" s="101"/>
      <c r="K52" s="102"/>
      <c r="L52" s="101"/>
      <c r="M52" s="103"/>
      <c r="N52" s="101"/>
      <c r="O52" s="102"/>
      <c r="P52" s="102"/>
      <c r="Q52" s="102"/>
      <c r="R52" s="102"/>
      <c r="S52" s="102"/>
      <c r="T52" s="102"/>
      <c r="U52" s="102"/>
      <c r="V52" s="102"/>
      <c r="W52" s="103"/>
      <c r="X52" s="101"/>
      <c r="Y52" s="102"/>
      <c r="Z52" s="102"/>
      <c r="AA52" s="102"/>
      <c r="AB52" s="102"/>
      <c r="AC52" s="102"/>
      <c r="AD52" s="102"/>
      <c r="AE52" s="102"/>
      <c r="AF52" s="102"/>
      <c r="AG52" s="103"/>
      <c r="AH52" s="101"/>
      <c r="AI52" s="102"/>
      <c r="AJ52" s="102"/>
      <c r="AK52" s="102"/>
      <c r="AL52" s="102"/>
      <c r="AM52" s="102"/>
      <c r="AN52" s="102"/>
      <c r="AO52" s="104"/>
      <c r="AP52" s="104"/>
      <c r="AQ52" s="103"/>
      <c r="AR52" s="47" t="str">
        <f>IF(COUNTBLANK(D52:AQ52)=COLUMNS(D52:AQ52)," ",IF(SUM(D52:AQ52)=0,0,SUM(D52:AQ52)))</f>
        <v xml:space="preserve"> </v>
      </c>
      <c r="AS52" s="30" t="str">
        <f>IF(AR52=" "," ",IF(AR52&gt;=85,"PEKİYİ",IF(AR52&gt;=70,"İYİ",IF(AR52&gt;=60,"ORTA",IF(AR52&gt;=50,"GEÇER",IF(AR52&lt;50,"GEÇMEZ"))))))</f>
        <v xml:space="preserve"> </v>
      </c>
      <c r="AU52" s="10"/>
      <c r="AV52" s="11"/>
    </row>
    <row r="53" spans="1:48" s="2" customFormat="1" ht="16.350000000000001" customHeight="1" x14ac:dyDescent="0.25">
      <c r="A53" s="18">
        <v>2</v>
      </c>
      <c r="B53" s="115">
        <f>IF(Liste!C6=0," ",Liste!C6)</f>
        <v>93</v>
      </c>
      <c r="C53" s="113" t="str">
        <f>IF(Liste!D6=0," ",Liste!D6)</f>
        <v>ELİF NAZ AKMİL</v>
      </c>
      <c r="D53" s="101"/>
      <c r="E53" s="102"/>
      <c r="F53" s="102"/>
      <c r="G53" s="102"/>
      <c r="H53" s="102"/>
      <c r="I53" s="102"/>
      <c r="J53" s="102"/>
      <c r="K53" s="102"/>
      <c r="L53" s="102"/>
      <c r="M53" s="103"/>
      <c r="N53" s="101"/>
      <c r="O53" s="102"/>
      <c r="P53" s="102"/>
      <c r="Q53" s="102"/>
      <c r="R53" s="102"/>
      <c r="S53" s="102"/>
      <c r="T53" s="102"/>
      <c r="U53" s="102"/>
      <c r="V53" s="102"/>
      <c r="W53" s="103"/>
      <c r="X53" s="101"/>
      <c r="Y53" s="102"/>
      <c r="Z53" s="102"/>
      <c r="AA53" s="102"/>
      <c r="AB53" s="102"/>
      <c r="AC53" s="102"/>
      <c r="AD53" s="102"/>
      <c r="AE53" s="102"/>
      <c r="AF53" s="102"/>
      <c r="AG53" s="103"/>
      <c r="AH53" s="101"/>
      <c r="AI53" s="102"/>
      <c r="AJ53" s="102"/>
      <c r="AK53" s="102"/>
      <c r="AL53" s="102"/>
      <c r="AM53" s="102"/>
      <c r="AN53" s="102"/>
      <c r="AO53" s="104"/>
      <c r="AP53" s="104"/>
      <c r="AQ53" s="103"/>
      <c r="AR53" s="47" t="str">
        <f t="shared" ref="AR53:AR100" si="3">IF(COUNTBLANK(D53:AQ53)=COLUMNS(D53:AQ53)," ",IF(SUM(D53:AQ53)=0,0,SUM(D53:AQ53)))</f>
        <v xml:space="preserve"> </v>
      </c>
      <c r="AS53" s="30" t="str">
        <f t="shared" ref="AS53:AS100" si="4">IF(AR53=" "," ",IF(AR53&gt;=85,"PEKİYİ",IF(AR53&gt;=70,"İYİ",IF(AR53&gt;=60,"ORTA",IF(AR53&gt;=50,"GEÇER",IF(AR53&lt;50,"GEÇMEZ"))))))</f>
        <v xml:space="preserve"> </v>
      </c>
      <c r="AU53" s="10"/>
      <c r="AV53" s="11"/>
    </row>
    <row r="54" spans="1:48" s="2" customFormat="1" ht="16.350000000000001" customHeight="1" x14ac:dyDescent="0.25">
      <c r="A54" s="18">
        <v>3</v>
      </c>
      <c r="B54" s="115">
        <f>IF(Liste!C7=0," ",Liste!C7)</f>
        <v>109</v>
      </c>
      <c r="C54" s="113" t="str">
        <f>IF(Liste!D7=0," ",Liste!D7)</f>
        <v>AYŞENUR İLERU</v>
      </c>
      <c r="D54" s="101"/>
      <c r="E54" s="102"/>
      <c r="F54" s="102"/>
      <c r="G54" s="102"/>
      <c r="H54" s="102"/>
      <c r="I54" s="102"/>
      <c r="J54" s="102"/>
      <c r="K54" s="102"/>
      <c r="L54" s="102"/>
      <c r="M54" s="103"/>
      <c r="N54" s="101"/>
      <c r="O54" s="102"/>
      <c r="P54" s="102"/>
      <c r="Q54" s="102"/>
      <c r="R54" s="102"/>
      <c r="S54" s="102"/>
      <c r="T54" s="102"/>
      <c r="U54" s="102"/>
      <c r="V54" s="102"/>
      <c r="W54" s="103"/>
      <c r="X54" s="101"/>
      <c r="Y54" s="102"/>
      <c r="Z54" s="102"/>
      <c r="AA54" s="102"/>
      <c r="AB54" s="102"/>
      <c r="AC54" s="102"/>
      <c r="AD54" s="102"/>
      <c r="AE54" s="102"/>
      <c r="AF54" s="102"/>
      <c r="AG54" s="103"/>
      <c r="AH54" s="101"/>
      <c r="AI54" s="102"/>
      <c r="AJ54" s="102"/>
      <c r="AK54" s="102"/>
      <c r="AL54" s="102"/>
      <c r="AM54" s="102"/>
      <c r="AN54" s="102"/>
      <c r="AO54" s="104"/>
      <c r="AP54" s="104"/>
      <c r="AQ54" s="103"/>
      <c r="AR54" s="47" t="str">
        <f t="shared" si="3"/>
        <v xml:space="preserve"> </v>
      </c>
      <c r="AS54" s="30" t="str">
        <f t="shared" si="4"/>
        <v xml:space="preserve"> </v>
      </c>
      <c r="AU54" s="10"/>
      <c r="AV54" s="11"/>
    </row>
    <row r="55" spans="1:48" s="2" customFormat="1" ht="16.350000000000001" customHeight="1" x14ac:dyDescent="0.25">
      <c r="A55" s="18">
        <v>4</v>
      </c>
      <c r="B55" s="115">
        <f>IF(Liste!C8=0," ",Liste!C8)</f>
        <v>128</v>
      </c>
      <c r="C55" s="113" t="str">
        <f>IF(Liste!D8=0," ",Liste!D8)</f>
        <v>REYYAN GÜLEÇ</v>
      </c>
      <c r="D55" s="101"/>
      <c r="E55" s="102"/>
      <c r="F55" s="102"/>
      <c r="G55" s="102"/>
      <c r="H55" s="102"/>
      <c r="I55" s="102"/>
      <c r="J55" s="102"/>
      <c r="K55" s="102"/>
      <c r="L55" s="102"/>
      <c r="M55" s="103"/>
      <c r="N55" s="101"/>
      <c r="O55" s="102"/>
      <c r="P55" s="102"/>
      <c r="Q55" s="102"/>
      <c r="R55" s="102"/>
      <c r="S55" s="102"/>
      <c r="T55" s="102"/>
      <c r="U55" s="102"/>
      <c r="V55" s="102"/>
      <c r="W55" s="103"/>
      <c r="X55" s="101"/>
      <c r="Y55" s="102"/>
      <c r="Z55" s="102"/>
      <c r="AA55" s="102"/>
      <c r="AB55" s="102"/>
      <c r="AC55" s="102"/>
      <c r="AD55" s="102"/>
      <c r="AE55" s="102"/>
      <c r="AF55" s="102"/>
      <c r="AG55" s="103"/>
      <c r="AH55" s="101"/>
      <c r="AI55" s="102"/>
      <c r="AJ55" s="102"/>
      <c r="AK55" s="102"/>
      <c r="AL55" s="102"/>
      <c r="AM55" s="102"/>
      <c r="AN55" s="102"/>
      <c r="AO55" s="104"/>
      <c r="AP55" s="104"/>
      <c r="AQ55" s="103"/>
      <c r="AR55" s="47" t="str">
        <f t="shared" si="3"/>
        <v xml:space="preserve"> </v>
      </c>
      <c r="AS55" s="30" t="str">
        <f t="shared" si="4"/>
        <v xml:space="preserve"> </v>
      </c>
      <c r="AU55" s="10"/>
      <c r="AV55" s="11"/>
    </row>
    <row r="56" spans="1:48" s="2" customFormat="1" ht="16.350000000000001" customHeight="1" x14ac:dyDescent="0.25">
      <c r="A56" s="18">
        <v>5</v>
      </c>
      <c r="B56" s="115">
        <f>IF(Liste!C9=0," ",Liste!C9)</f>
        <v>157</v>
      </c>
      <c r="C56" s="113" t="str">
        <f>IF(Liste!D9=0," ",Liste!D9)</f>
        <v>SÜEDA BEYZA DOĞANER</v>
      </c>
      <c r="D56" s="101"/>
      <c r="E56" s="102"/>
      <c r="F56" s="102"/>
      <c r="G56" s="102"/>
      <c r="H56" s="102"/>
      <c r="I56" s="102"/>
      <c r="J56" s="102"/>
      <c r="K56" s="102"/>
      <c r="L56" s="102"/>
      <c r="M56" s="103"/>
      <c r="N56" s="101"/>
      <c r="O56" s="102"/>
      <c r="P56" s="102"/>
      <c r="Q56" s="102"/>
      <c r="R56" s="102"/>
      <c r="S56" s="102"/>
      <c r="T56" s="102"/>
      <c r="U56" s="102"/>
      <c r="V56" s="102"/>
      <c r="W56" s="103"/>
      <c r="X56" s="101"/>
      <c r="Y56" s="102"/>
      <c r="Z56" s="102"/>
      <c r="AA56" s="102"/>
      <c r="AB56" s="102"/>
      <c r="AC56" s="102"/>
      <c r="AD56" s="102"/>
      <c r="AE56" s="102"/>
      <c r="AF56" s="102"/>
      <c r="AG56" s="103"/>
      <c r="AH56" s="101"/>
      <c r="AI56" s="102"/>
      <c r="AJ56" s="102"/>
      <c r="AK56" s="102"/>
      <c r="AL56" s="102"/>
      <c r="AM56" s="102"/>
      <c r="AN56" s="102"/>
      <c r="AO56" s="104"/>
      <c r="AP56" s="104"/>
      <c r="AQ56" s="103"/>
      <c r="AR56" s="47" t="str">
        <f t="shared" si="3"/>
        <v xml:space="preserve"> </v>
      </c>
      <c r="AS56" s="30" t="str">
        <f t="shared" si="4"/>
        <v xml:space="preserve"> </v>
      </c>
      <c r="AU56" s="12"/>
      <c r="AV56" s="9"/>
    </row>
    <row r="57" spans="1:48" s="2" customFormat="1" ht="16.350000000000001" customHeight="1" x14ac:dyDescent="0.25">
      <c r="A57" s="18">
        <v>6</v>
      </c>
      <c r="B57" s="115">
        <f>IF(Liste!C10=0," ",Liste!C10)</f>
        <v>184</v>
      </c>
      <c r="C57" s="113" t="str">
        <f>IF(Liste!D10=0," ",Liste!D10)</f>
        <v>ÇİĞDEM ALKAN</v>
      </c>
      <c r="D57" s="101"/>
      <c r="E57" s="102"/>
      <c r="F57" s="102"/>
      <c r="G57" s="102"/>
      <c r="H57" s="102"/>
      <c r="I57" s="102"/>
      <c r="J57" s="102"/>
      <c r="K57" s="102"/>
      <c r="L57" s="102"/>
      <c r="M57" s="103"/>
      <c r="N57" s="101"/>
      <c r="O57" s="102"/>
      <c r="P57" s="102"/>
      <c r="Q57" s="102"/>
      <c r="R57" s="102"/>
      <c r="S57" s="102"/>
      <c r="T57" s="102"/>
      <c r="U57" s="102"/>
      <c r="V57" s="102"/>
      <c r="W57" s="103"/>
      <c r="X57" s="101"/>
      <c r="Y57" s="102"/>
      <c r="Z57" s="102"/>
      <c r="AA57" s="102"/>
      <c r="AB57" s="102"/>
      <c r="AC57" s="102"/>
      <c r="AD57" s="102"/>
      <c r="AE57" s="102"/>
      <c r="AF57" s="102"/>
      <c r="AG57" s="103"/>
      <c r="AH57" s="101"/>
      <c r="AI57" s="102"/>
      <c r="AJ57" s="102"/>
      <c r="AK57" s="102"/>
      <c r="AL57" s="102"/>
      <c r="AM57" s="102"/>
      <c r="AN57" s="102"/>
      <c r="AO57" s="104"/>
      <c r="AP57" s="104"/>
      <c r="AQ57" s="103"/>
      <c r="AR57" s="47" t="str">
        <f t="shared" si="3"/>
        <v xml:space="preserve"> </v>
      </c>
      <c r="AS57" s="30" t="str">
        <f t="shared" si="4"/>
        <v xml:space="preserve"> </v>
      </c>
      <c r="AU57" s="12"/>
      <c r="AV57" s="9"/>
    </row>
    <row r="58" spans="1:48" s="2" customFormat="1" ht="16.350000000000001" customHeight="1" x14ac:dyDescent="0.25">
      <c r="A58" s="18">
        <v>7</v>
      </c>
      <c r="B58" s="115">
        <f>IF(Liste!C11=0," ",Liste!C11)</f>
        <v>185</v>
      </c>
      <c r="C58" s="113" t="str">
        <f>IF(Liste!D11=0," ",Liste!D11)</f>
        <v>CEMİLE KAYADUMAN</v>
      </c>
      <c r="D58" s="101"/>
      <c r="E58" s="102"/>
      <c r="F58" s="102"/>
      <c r="G58" s="102"/>
      <c r="H58" s="102"/>
      <c r="I58" s="102"/>
      <c r="J58" s="102"/>
      <c r="K58" s="102"/>
      <c r="L58" s="102"/>
      <c r="M58" s="103"/>
      <c r="N58" s="101"/>
      <c r="O58" s="102"/>
      <c r="P58" s="102"/>
      <c r="Q58" s="102"/>
      <c r="R58" s="102"/>
      <c r="S58" s="102"/>
      <c r="T58" s="102"/>
      <c r="U58" s="102"/>
      <c r="V58" s="102"/>
      <c r="W58" s="103"/>
      <c r="X58" s="101"/>
      <c r="Y58" s="102"/>
      <c r="Z58" s="102"/>
      <c r="AA58" s="102"/>
      <c r="AB58" s="102"/>
      <c r="AC58" s="102"/>
      <c r="AD58" s="102"/>
      <c r="AE58" s="102"/>
      <c r="AF58" s="102"/>
      <c r="AG58" s="103"/>
      <c r="AH58" s="101"/>
      <c r="AI58" s="102"/>
      <c r="AJ58" s="102"/>
      <c r="AK58" s="102"/>
      <c r="AL58" s="102"/>
      <c r="AM58" s="102"/>
      <c r="AN58" s="102"/>
      <c r="AO58" s="104"/>
      <c r="AP58" s="104"/>
      <c r="AQ58" s="103"/>
      <c r="AR58" s="47" t="str">
        <f t="shared" si="3"/>
        <v xml:space="preserve"> </v>
      </c>
      <c r="AS58" s="30" t="str">
        <f t="shared" si="4"/>
        <v xml:space="preserve"> </v>
      </c>
      <c r="AU58" s="12"/>
      <c r="AV58" s="9"/>
    </row>
    <row r="59" spans="1:48" s="2" customFormat="1" ht="16.350000000000001" customHeight="1" x14ac:dyDescent="0.25">
      <c r="A59" s="18">
        <v>8</v>
      </c>
      <c r="B59" s="115">
        <f>IF(Liste!C12=0," ",Liste!C12)</f>
        <v>187</v>
      </c>
      <c r="C59" s="113" t="str">
        <f>IF(Liste!D12=0," ",Liste!D12)</f>
        <v>SAFİYE BÜŞRA AKBULUT</v>
      </c>
      <c r="D59" s="101"/>
      <c r="E59" s="102"/>
      <c r="F59" s="102"/>
      <c r="G59" s="102"/>
      <c r="H59" s="102"/>
      <c r="I59" s="102"/>
      <c r="J59" s="102"/>
      <c r="K59" s="102"/>
      <c r="L59" s="102"/>
      <c r="M59" s="103"/>
      <c r="N59" s="101"/>
      <c r="O59" s="102"/>
      <c r="P59" s="102"/>
      <c r="Q59" s="102"/>
      <c r="R59" s="102"/>
      <c r="S59" s="102"/>
      <c r="T59" s="102"/>
      <c r="U59" s="102"/>
      <c r="V59" s="102"/>
      <c r="W59" s="103"/>
      <c r="X59" s="101"/>
      <c r="Y59" s="102"/>
      <c r="Z59" s="102"/>
      <c r="AA59" s="102"/>
      <c r="AB59" s="102"/>
      <c r="AC59" s="102"/>
      <c r="AD59" s="102"/>
      <c r="AE59" s="102"/>
      <c r="AF59" s="102"/>
      <c r="AG59" s="103"/>
      <c r="AH59" s="101"/>
      <c r="AI59" s="102"/>
      <c r="AJ59" s="102"/>
      <c r="AK59" s="102"/>
      <c r="AL59" s="102"/>
      <c r="AM59" s="102"/>
      <c r="AN59" s="102"/>
      <c r="AO59" s="104"/>
      <c r="AP59" s="104"/>
      <c r="AQ59" s="103"/>
      <c r="AR59" s="47" t="str">
        <f t="shared" si="3"/>
        <v xml:space="preserve"> </v>
      </c>
      <c r="AS59" s="30" t="str">
        <f t="shared" si="4"/>
        <v xml:space="preserve"> </v>
      </c>
      <c r="AU59" s="12"/>
      <c r="AV59" s="9"/>
    </row>
    <row r="60" spans="1:48" s="2" customFormat="1" ht="16.350000000000001" customHeight="1" x14ac:dyDescent="0.25">
      <c r="A60" s="18">
        <v>9</v>
      </c>
      <c r="B60" s="115">
        <f>IF(Liste!C13=0," ",Liste!C13)</f>
        <v>188</v>
      </c>
      <c r="C60" s="113" t="str">
        <f>IF(Liste!D13=0," ",Liste!D13)</f>
        <v>SUEDA HANBAY</v>
      </c>
      <c r="D60" s="101"/>
      <c r="E60" s="102"/>
      <c r="F60" s="102"/>
      <c r="G60" s="102"/>
      <c r="H60" s="102"/>
      <c r="I60" s="102"/>
      <c r="J60" s="102"/>
      <c r="K60" s="102"/>
      <c r="L60" s="102"/>
      <c r="M60" s="103"/>
      <c r="N60" s="101"/>
      <c r="O60" s="102"/>
      <c r="P60" s="102"/>
      <c r="Q60" s="102"/>
      <c r="R60" s="102"/>
      <c r="S60" s="102"/>
      <c r="T60" s="102"/>
      <c r="U60" s="102"/>
      <c r="V60" s="102"/>
      <c r="W60" s="103"/>
      <c r="X60" s="101"/>
      <c r="Y60" s="102"/>
      <c r="Z60" s="102"/>
      <c r="AA60" s="102"/>
      <c r="AB60" s="102"/>
      <c r="AC60" s="102"/>
      <c r="AD60" s="102"/>
      <c r="AE60" s="102"/>
      <c r="AF60" s="102"/>
      <c r="AG60" s="103"/>
      <c r="AH60" s="101"/>
      <c r="AI60" s="102"/>
      <c r="AJ60" s="102"/>
      <c r="AK60" s="102"/>
      <c r="AL60" s="102"/>
      <c r="AM60" s="102"/>
      <c r="AN60" s="102"/>
      <c r="AO60" s="104"/>
      <c r="AP60" s="104"/>
      <c r="AQ60" s="103"/>
      <c r="AR60" s="47" t="str">
        <f t="shared" si="3"/>
        <v xml:space="preserve"> </v>
      </c>
      <c r="AS60" s="30" t="str">
        <f t="shared" si="4"/>
        <v xml:space="preserve"> </v>
      </c>
      <c r="AU60" s="12"/>
      <c r="AV60" s="9"/>
    </row>
    <row r="61" spans="1:48" s="2" customFormat="1" ht="16.350000000000001" customHeight="1" x14ac:dyDescent="0.25">
      <c r="A61" s="18">
        <v>10</v>
      </c>
      <c r="B61" s="115">
        <f>IF(Liste!C14=0," ",Liste!C14)</f>
        <v>189</v>
      </c>
      <c r="C61" s="113" t="str">
        <f>IF(Liste!D14=0," ",Liste!D14)</f>
        <v>MELİS YAYLACI</v>
      </c>
      <c r="D61" s="101"/>
      <c r="E61" s="102"/>
      <c r="F61" s="102"/>
      <c r="G61" s="102"/>
      <c r="H61" s="102"/>
      <c r="I61" s="102"/>
      <c r="J61" s="102"/>
      <c r="K61" s="102"/>
      <c r="L61" s="102"/>
      <c r="M61" s="103"/>
      <c r="N61" s="101"/>
      <c r="O61" s="102"/>
      <c r="P61" s="102"/>
      <c r="Q61" s="102"/>
      <c r="R61" s="102"/>
      <c r="S61" s="102"/>
      <c r="T61" s="102"/>
      <c r="U61" s="102"/>
      <c r="V61" s="102"/>
      <c r="W61" s="103"/>
      <c r="X61" s="101"/>
      <c r="Y61" s="102"/>
      <c r="Z61" s="102"/>
      <c r="AA61" s="102"/>
      <c r="AB61" s="102"/>
      <c r="AC61" s="102"/>
      <c r="AD61" s="102"/>
      <c r="AE61" s="102"/>
      <c r="AF61" s="102"/>
      <c r="AG61" s="103"/>
      <c r="AH61" s="101"/>
      <c r="AI61" s="102"/>
      <c r="AJ61" s="102"/>
      <c r="AK61" s="102"/>
      <c r="AL61" s="102"/>
      <c r="AM61" s="102"/>
      <c r="AN61" s="102"/>
      <c r="AO61" s="104"/>
      <c r="AP61" s="104"/>
      <c r="AQ61" s="103"/>
      <c r="AR61" s="47" t="str">
        <f t="shared" si="3"/>
        <v xml:space="preserve"> </v>
      </c>
      <c r="AS61" s="30" t="str">
        <f t="shared" si="4"/>
        <v xml:space="preserve"> </v>
      </c>
      <c r="AU61" s="12"/>
      <c r="AV61" s="9"/>
    </row>
    <row r="62" spans="1:48" s="2" customFormat="1" ht="16.350000000000001" customHeight="1" x14ac:dyDescent="0.25">
      <c r="A62" s="18">
        <v>11</v>
      </c>
      <c r="B62" s="115">
        <f>IF(Liste!C15=0," ",Liste!C15)</f>
        <v>191</v>
      </c>
      <c r="C62" s="113" t="str">
        <f>IF(Liste!D15=0," ",Liste!D15)</f>
        <v>ESRA KARAGÖZ</v>
      </c>
      <c r="D62" s="101"/>
      <c r="E62" s="102"/>
      <c r="F62" s="102"/>
      <c r="G62" s="102"/>
      <c r="H62" s="102"/>
      <c r="I62" s="102"/>
      <c r="J62" s="102"/>
      <c r="K62" s="102"/>
      <c r="L62" s="102"/>
      <c r="M62" s="103"/>
      <c r="N62" s="101"/>
      <c r="O62" s="102"/>
      <c r="P62" s="102"/>
      <c r="Q62" s="102"/>
      <c r="R62" s="102"/>
      <c r="S62" s="102"/>
      <c r="T62" s="102"/>
      <c r="U62" s="102"/>
      <c r="V62" s="102"/>
      <c r="W62" s="103"/>
      <c r="X62" s="101"/>
      <c r="Y62" s="102"/>
      <c r="Z62" s="102"/>
      <c r="AA62" s="102"/>
      <c r="AB62" s="102"/>
      <c r="AC62" s="102"/>
      <c r="AD62" s="102"/>
      <c r="AE62" s="102"/>
      <c r="AF62" s="102"/>
      <c r="AG62" s="103"/>
      <c r="AH62" s="101"/>
      <c r="AI62" s="102"/>
      <c r="AJ62" s="102"/>
      <c r="AK62" s="102"/>
      <c r="AL62" s="102"/>
      <c r="AM62" s="102"/>
      <c r="AN62" s="102"/>
      <c r="AO62" s="104"/>
      <c r="AP62" s="104"/>
      <c r="AQ62" s="103"/>
      <c r="AR62" s="47" t="str">
        <f t="shared" si="3"/>
        <v xml:space="preserve"> </v>
      </c>
      <c r="AS62" s="30" t="str">
        <f t="shared" si="4"/>
        <v xml:space="preserve"> </v>
      </c>
      <c r="AU62" s="12"/>
      <c r="AV62" s="9"/>
    </row>
    <row r="63" spans="1:48" s="2" customFormat="1" ht="16.350000000000001" customHeight="1" x14ac:dyDescent="0.25">
      <c r="A63" s="18">
        <v>12</v>
      </c>
      <c r="B63" s="115">
        <f>IF(Liste!C16=0," ",Liste!C16)</f>
        <v>192</v>
      </c>
      <c r="C63" s="113" t="str">
        <f>IF(Liste!D16=0," ",Liste!D16)</f>
        <v>BELİNAY ORUÇ</v>
      </c>
      <c r="D63" s="101"/>
      <c r="E63" s="102"/>
      <c r="F63" s="102"/>
      <c r="G63" s="102"/>
      <c r="H63" s="102"/>
      <c r="I63" s="102"/>
      <c r="J63" s="102"/>
      <c r="K63" s="102"/>
      <c r="L63" s="102"/>
      <c r="M63" s="103"/>
      <c r="N63" s="101"/>
      <c r="O63" s="102"/>
      <c r="P63" s="102"/>
      <c r="Q63" s="102"/>
      <c r="R63" s="102"/>
      <c r="S63" s="102"/>
      <c r="T63" s="102"/>
      <c r="U63" s="102"/>
      <c r="V63" s="102"/>
      <c r="W63" s="103"/>
      <c r="X63" s="101"/>
      <c r="Y63" s="102"/>
      <c r="Z63" s="102"/>
      <c r="AA63" s="102"/>
      <c r="AB63" s="102"/>
      <c r="AC63" s="102"/>
      <c r="AD63" s="102"/>
      <c r="AE63" s="102"/>
      <c r="AF63" s="102"/>
      <c r="AG63" s="103"/>
      <c r="AH63" s="101"/>
      <c r="AI63" s="102"/>
      <c r="AJ63" s="102"/>
      <c r="AK63" s="102"/>
      <c r="AL63" s="102"/>
      <c r="AM63" s="102"/>
      <c r="AN63" s="102"/>
      <c r="AO63" s="104"/>
      <c r="AP63" s="104"/>
      <c r="AQ63" s="103"/>
      <c r="AR63" s="47" t="str">
        <f t="shared" si="3"/>
        <v xml:space="preserve"> </v>
      </c>
      <c r="AS63" s="30" t="str">
        <f t="shared" si="4"/>
        <v xml:space="preserve"> </v>
      </c>
      <c r="AU63" s="12"/>
      <c r="AV63" s="9"/>
    </row>
    <row r="64" spans="1:48" s="2" customFormat="1" ht="16.350000000000001" customHeight="1" x14ac:dyDescent="0.25">
      <c r="A64" s="18">
        <v>13</v>
      </c>
      <c r="B64" s="115">
        <f>IF(Liste!C17=0," ",Liste!C17)</f>
        <v>194</v>
      </c>
      <c r="C64" s="113" t="str">
        <f>IF(Liste!D17=0," ",Liste!D17)</f>
        <v>GÜLŞEN BABACAN</v>
      </c>
      <c r="D64" s="101"/>
      <c r="E64" s="102"/>
      <c r="F64" s="102"/>
      <c r="G64" s="102"/>
      <c r="H64" s="102"/>
      <c r="I64" s="102"/>
      <c r="J64" s="102"/>
      <c r="K64" s="102"/>
      <c r="L64" s="102"/>
      <c r="M64" s="103"/>
      <c r="N64" s="101"/>
      <c r="O64" s="102"/>
      <c r="P64" s="102"/>
      <c r="Q64" s="102"/>
      <c r="R64" s="102"/>
      <c r="S64" s="102"/>
      <c r="T64" s="102"/>
      <c r="U64" s="102"/>
      <c r="V64" s="102"/>
      <c r="W64" s="103"/>
      <c r="X64" s="101"/>
      <c r="Y64" s="102"/>
      <c r="Z64" s="102"/>
      <c r="AA64" s="102"/>
      <c r="AB64" s="102"/>
      <c r="AC64" s="102"/>
      <c r="AD64" s="102"/>
      <c r="AE64" s="102"/>
      <c r="AF64" s="102"/>
      <c r="AG64" s="103"/>
      <c r="AH64" s="101"/>
      <c r="AI64" s="102"/>
      <c r="AJ64" s="102"/>
      <c r="AK64" s="102"/>
      <c r="AL64" s="102"/>
      <c r="AM64" s="102"/>
      <c r="AN64" s="102"/>
      <c r="AO64" s="104"/>
      <c r="AP64" s="104"/>
      <c r="AQ64" s="103"/>
      <c r="AR64" s="47" t="str">
        <f t="shared" si="3"/>
        <v xml:space="preserve"> </v>
      </c>
      <c r="AS64" s="30" t="str">
        <f t="shared" si="4"/>
        <v xml:space="preserve"> </v>
      </c>
      <c r="AU64" s="12"/>
      <c r="AV64" s="9"/>
    </row>
    <row r="65" spans="1:47" s="2" customFormat="1" ht="16.350000000000001" customHeight="1" x14ac:dyDescent="0.25">
      <c r="A65" s="18">
        <v>14</v>
      </c>
      <c r="B65" s="115">
        <f>IF(Liste!C18=0," ",Liste!C18)</f>
        <v>195</v>
      </c>
      <c r="C65" s="114" t="str">
        <f>IF(Liste!D18=0," ",Liste!D18)</f>
        <v>ELİF BERRA GÜZEL</v>
      </c>
      <c r="D65" s="101"/>
      <c r="E65" s="102"/>
      <c r="F65" s="102"/>
      <c r="G65" s="102"/>
      <c r="H65" s="102"/>
      <c r="I65" s="102"/>
      <c r="J65" s="102"/>
      <c r="K65" s="102"/>
      <c r="L65" s="102"/>
      <c r="M65" s="103"/>
      <c r="N65" s="101"/>
      <c r="O65" s="102"/>
      <c r="P65" s="102"/>
      <c r="Q65" s="102"/>
      <c r="R65" s="102"/>
      <c r="S65" s="102"/>
      <c r="T65" s="102"/>
      <c r="U65" s="102"/>
      <c r="V65" s="102"/>
      <c r="W65" s="103"/>
      <c r="X65" s="101"/>
      <c r="Y65" s="102"/>
      <c r="Z65" s="102"/>
      <c r="AA65" s="102"/>
      <c r="AB65" s="102"/>
      <c r="AC65" s="102"/>
      <c r="AD65" s="102"/>
      <c r="AE65" s="102"/>
      <c r="AF65" s="102"/>
      <c r="AG65" s="103"/>
      <c r="AH65" s="101"/>
      <c r="AI65" s="102"/>
      <c r="AJ65" s="102"/>
      <c r="AK65" s="102"/>
      <c r="AL65" s="102"/>
      <c r="AM65" s="102"/>
      <c r="AN65" s="102"/>
      <c r="AO65" s="104"/>
      <c r="AP65" s="104"/>
      <c r="AQ65" s="103"/>
      <c r="AR65" s="47" t="str">
        <f t="shared" si="3"/>
        <v xml:space="preserve"> </v>
      </c>
      <c r="AS65" s="30" t="str">
        <f t="shared" si="4"/>
        <v xml:space="preserve"> </v>
      </c>
      <c r="AU65" s="12"/>
    </row>
    <row r="66" spans="1:47" s="2" customFormat="1" ht="16.350000000000001" customHeight="1" x14ac:dyDescent="0.25">
      <c r="A66" s="18">
        <v>15</v>
      </c>
      <c r="B66" s="115">
        <f>IF(Liste!C19=0," ",Liste!C19)</f>
        <v>196</v>
      </c>
      <c r="C66" s="114" t="str">
        <f>IF(Liste!D19=0," ",Liste!D19)</f>
        <v>BEYZA NUR GÜRBÜZ</v>
      </c>
      <c r="D66" s="101"/>
      <c r="E66" s="102"/>
      <c r="F66" s="102"/>
      <c r="G66" s="102"/>
      <c r="H66" s="102"/>
      <c r="I66" s="102"/>
      <c r="J66" s="102"/>
      <c r="K66" s="102"/>
      <c r="L66" s="102"/>
      <c r="M66" s="103"/>
      <c r="N66" s="101"/>
      <c r="O66" s="102"/>
      <c r="P66" s="102"/>
      <c r="Q66" s="102"/>
      <c r="R66" s="102"/>
      <c r="S66" s="102"/>
      <c r="T66" s="102"/>
      <c r="U66" s="102"/>
      <c r="V66" s="102"/>
      <c r="W66" s="103"/>
      <c r="X66" s="101"/>
      <c r="Y66" s="102"/>
      <c r="Z66" s="102"/>
      <c r="AA66" s="102"/>
      <c r="AB66" s="102"/>
      <c r="AC66" s="102"/>
      <c r="AD66" s="102"/>
      <c r="AE66" s="102"/>
      <c r="AF66" s="102"/>
      <c r="AG66" s="103"/>
      <c r="AH66" s="101"/>
      <c r="AI66" s="102"/>
      <c r="AJ66" s="102"/>
      <c r="AK66" s="102"/>
      <c r="AL66" s="102"/>
      <c r="AM66" s="102"/>
      <c r="AN66" s="102"/>
      <c r="AO66" s="104"/>
      <c r="AP66" s="104"/>
      <c r="AQ66" s="103"/>
      <c r="AR66" s="47" t="str">
        <f t="shared" si="3"/>
        <v xml:space="preserve"> </v>
      </c>
      <c r="AS66" s="30" t="str">
        <f t="shared" si="4"/>
        <v xml:space="preserve"> </v>
      </c>
      <c r="AU66" s="12"/>
    </row>
    <row r="67" spans="1:47" s="2" customFormat="1" ht="16.350000000000001" customHeight="1" x14ac:dyDescent="0.25">
      <c r="A67" s="18">
        <v>16</v>
      </c>
      <c r="B67" s="115">
        <f>IF(Liste!C20=0," ",Liste!C20)</f>
        <v>197</v>
      </c>
      <c r="C67" s="114" t="str">
        <f>IF(Liste!D20=0," ",Liste!D20)</f>
        <v>KEVSER SU BAŞTÜRK</v>
      </c>
      <c r="D67" s="101"/>
      <c r="E67" s="102"/>
      <c r="F67" s="102"/>
      <c r="G67" s="102"/>
      <c r="H67" s="102"/>
      <c r="I67" s="102"/>
      <c r="J67" s="102"/>
      <c r="K67" s="102"/>
      <c r="L67" s="102"/>
      <c r="M67" s="103"/>
      <c r="N67" s="101"/>
      <c r="O67" s="102"/>
      <c r="P67" s="102"/>
      <c r="Q67" s="102"/>
      <c r="R67" s="102"/>
      <c r="S67" s="102"/>
      <c r="T67" s="102"/>
      <c r="U67" s="102"/>
      <c r="V67" s="102"/>
      <c r="W67" s="103"/>
      <c r="X67" s="101"/>
      <c r="Y67" s="102"/>
      <c r="Z67" s="102"/>
      <c r="AA67" s="102"/>
      <c r="AB67" s="102"/>
      <c r="AC67" s="102"/>
      <c r="AD67" s="102"/>
      <c r="AE67" s="102"/>
      <c r="AF67" s="102"/>
      <c r="AG67" s="103"/>
      <c r="AH67" s="101"/>
      <c r="AI67" s="102"/>
      <c r="AJ67" s="102"/>
      <c r="AK67" s="102"/>
      <c r="AL67" s="102"/>
      <c r="AM67" s="102"/>
      <c r="AN67" s="102"/>
      <c r="AO67" s="104"/>
      <c r="AP67" s="104"/>
      <c r="AQ67" s="103"/>
      <c r="AR67" s="47" t="str">
        <f t="shared" si="3"/>
        <v xml:space="preserve"> </v>
      </c>
      <c r="AS67" s="30" t="str">
        <f t="shared" si="4"/>
        <v xml:space="preserve"> </v>
      </c>
      <c r="AU67" s="12"/>
    </row>
    <row r="68" spans="1:47" s="2" customFormat="1" ht="16.350000000000001" customHeight="1" x14ac:dyDescent="0.25">
      <c r="A68" s="18">
        <v>17</v>
      </c>
      <c r="B68" s="115">
        <f>IF(Liste!C21=0," ",Liste!C21)</f>
        <v>198</v>
      </c>
      <c r="C68" s="114" t="str">
        <f>IF(Liste!D21=0," ",Liste!D21)</f>
        <v>RABİA KEVSER SÖNMEZ</v>
      </c>
      <c r="D68" s="101"/>
      <c r="E68" s="102"/>
      <c r="F68" s="102"/>
      <c r="G68" s="102"/>
      <c r="H68" s="102"/>
      <c r="I68" s="102"/>
      <c r="J68" s="102"/>
      <c r="K68" s="102"/>
      <c r="L68" s="102"/>
      <c r="M68" s="103"/>
      <c r="N68" s="101"/>
      <c r="O68" s="102"/>
      <c r="P68" s="102"/>
      <c r="Q68" s="102"/>
      <c r="R68" s="102"/>
      <c r="S68" s="102"/>
      <c r="T68" s="102"/>
      <c r="U68" s="102"/>
      <c r="V68" s="102"/>
      <c r="W68" s="103"/>
      <c r="X68" s="101"/>
      <c r="Y68" s="102"/>
      <c r="Z68" s="102"/>
      <c r="AA68" s="102"/>
      <c r="AB68" s="102"/>
      <c r="AC68" s="102"/>
      <c r="AD68" s="102"/>
      <c r="AE68" s="102"/>
      <c r="AF68" s="102"/>
      <c r="AG68" s="103"/>
      <c r="AH68" s="101"/>
      <c r="AI68" s="102"/>
      <c r="AJ68" s="102"/>
      <c r="AK68" s="102"/>
      <c r="AL68" s="102"/>
      <c r="AM68" s="102"/>
      <c r="AN68" s="102"/>
      <c r="AO68" s="104"/>
      <c r="AP68" s="104"/>
      <c r="AQ68" s="103"/>
      <c r="AR68" s="47" t="str">
        <f t="shared" si="3"/>
        <v xml:space="preserve"> </v>
      </c>
      <c r="AS68" s="30" t="str">
        <f t="shared" si="4"/>
        <v xml:space="preserve"> </v>
      </c>
      <c r="AU68" s="12"/>
    </row>
    <row r="69" spans="1:47" s="2" customFormat="1" ht="16.350000000000001" customHeight="1" x14ac:dyDescent="0.25">
      <c r="A69" s="18">
        <v>18</v>
      </c>
      <c r="B69" s="115">
        <f>IF(Liste!C22=0," ",Liste!C22)</f>
        <v>199</v>
      </c>
      <c r="C69" s="114" t="str">
        <f>IF(Liste!D22=0," ",Liste!D22)</f>
        <v>İREM BERK</v>
      </c>
      <c r="D69" s="101"/>
      <c r="E69" s="102"/>
      <c r="F69" s="102"/>
      <c r="G69" s="102"/>
      <c r="H69" s="102"/>
      <c r="I69" s="102"/>
      <c r="J69" s="102"/>
      <c r="K69" s="102"/>
      <c r="L69" s="102"/>
      <c r="M69" s="103"/>
      <c r="N69" s="101"/>
      <c r="O69" s="102"/>
      <c r="P69" s="102"/>
      <c r="Q69" s="102"/>
      <c r="R69" s="102"/>
      <c r="S69" s="102"/>
      <c r="T69" s="102"/>
      <c r="U69" s="102"/>
      <c r="V69" s="102"/>
      <c r="W69" s="103"/>
      <c r="X69" s="101"/>
      <c r="Y69" s="102"/>
      <c r="Z69" s="102"/>
      <c r="AA69" s="102"/>
      <c r="AB69" s="102"/>
      <c r="AC69" s="102"/>
      <c r="AD69" s="102"/>
      <c r="AE69" s="102"/>
      <c r="AF69" s="102"/>
      <c r="AG69" s="103"/>
      <c r="AH69" s="101"/>
      <c r="AI69" s="102"/>
      <c r="AJ69" s="102"/>
      <c r="AK69" s="102"/>
      <c r="AL69" s="102"/>
      <c r="AM69" s="102"/>
      <c r="AN69" s="102"/>
      <c r="AO69" s="104"/>
      <c r="AP69" s="104"/>
      <c r="AQ69" s="103"/>
      <c r="AR69" s="47" t="str">
        <f t="shared" si="3"/>
        <v xml:space="preserve"> </v>
      </c>
      <c r="AS69" s="30" t="str">
        <f t="shared" si="4"/>
        <v xml:space="preserve"> </v>
      </c>
      <c r="AU69" s="12"/>
    </row>
    <row r="70" spans="1:47" s="2" customFormat="1" ht="16.350000000000001" customHeight="1" x14ac:dyDescent="0.25">
      <c r="A70" s="18">
        <v>19</v>
      </c>
      <c r="B70" s="115">
        <f>IF(Liste!C23=0," ",Liste!C23)</f>
        <v>200</v>
      </c>
      <c r="C70" s="114" t="str">
        <f>IF(Liste!D23=0," ",Liste!D23)</f>
        <v>FATMA ZEHRA EMER</v>
      </c>
      <c r="D70" s="101"/>
      <c r="E70" s="102"/>
      <c r="F70" s="102"/>
      <c r="G70" s="102"/>
      <c r="H70" s="102"/>
      <c r="I70" s="102"/>
      <c r="J70" s="102"/>
      <c r="K70" s="102"/>
      <c r="L70" s="102"/>
      <c r="M70" s="103"/>
      <c r="N70" s="101"/>
      <c r="O70" s="102"/>
      <c r="P70" s="102"/>
      <c r="Q70" s="102"/>
      <c r="R70" s="102"/>
      <c r="S70" s="102"/>
      <c r="T70" s="102"/>
      <c r="U70" s="102"/>
      <c r="V70" s="102"/>
      <c r="W70" s="103"/>
      <c r="X70" s="101"/>
      <c r="Y70" s="102"/>
      <c r="Z70" s="102"/>
      <c r="AA70" s="102"/>
      <c r="AB70" s="102"/>
      <c r="AC70" s="102"/>
      <c r="AD70" s="102"/>
      <c r="AE70" s="102"/>
      <c r="AF70" s="102"/>
      <c r="AG70" s="103"/>
      <c r="AH70" s="101"/>
      <c r="AI70" s="102"/>
      <c r="AJ70" s="102"/>
      <c r="AK70" s="102"/>
      <c r="AL70" s="102"/>
      <c r="AM70" s="102"/>
      <c r="AN70" s="102"/>
      <c r="AO70" s="104"/>
      <c r="AP70" s="104"/>
      <c r="AQ70" s="103"/>
      <c r="AR70" s="47" t="str">
        <f t="shared" si="3"/>
        <v xml:space="preserve"> </v>
      </c>
      <c r="AS70" s="30" t="str">
        <f t="shared" si="4"/>
        <v xml:space="preserve"> </v>
      </c>
      <c r="AU70" s="12"/>
    </row>
    <row r="71" spans="1:47" s="2" customFormat="1" ht="16.350000000000001" customHeight="1" x14ac:dyDescent="0.25">
      <c r="A71" s="18">
        <v>20</v>
      </c>
      <c r="B71" s="115">
        <f>IF(Liste!C24=0," ",Liste!C24)</f>
        <v>201</v>
      </c>
      <c r="C71" s="114" t="str">
        <f>IF(Liste!D24=0," ",Liste!D24)</f>
        <v>İKRA NUR ÇETİN</v>
      </c>
      <c r="D71" s="101"/>
      <c r="E71" s="102"/>
      <c r="F71" s="102"/>
      <c r="G71" s="102"/>
      <c r="H71" s="102"/>
      <c r="I71" s="102"/>
      <c r="J71" s="102"/>
      <c r="K71" s="102"/>
      <c r="L71" s="102"/>
      <c r="M71" s="103"/>
      <c r="N71" s="101"/>
      <c r="O71" s="102"/>
      <c r="P71" s="102"/>
      <c r="Q71" s="102"/>
      <c r="R71" s="102"/>
      <c r="S71" s="102"/>
      <c r="T71" s="102"/>
      <c r="U71" s="102"/>
      <c r="V71" s="102"/>
      <c r="W71" s="103"/>
      <c r="X71" s="101"/>
      <c r="Y71" s="102"/>
      <c r="Z71" s="102"/>
      <c r="AA71" s="102"/>
      <c r="AB71" s="102"/>
      <c r="AC71" s="102"/>
      <c r="AD71" s="102"/>
      <c r="AE71" s="102"/>
      <c r="AF71" s="102"/>
      <c r="AG71" s="103"/>
      <c r="AH71" s="101"/>
      <c r="AI71" s="102"/>
      <c r="AJ71" s="102"/>
      <c r="AK71" s="102"/>
      <c r="AL71" s="102"/>
      <c r="AM71" s="102"/>
      <c r="AN71" s="102"/>
      <c r="AO71" s="104"/>
      <c r="AP71" s="104"/>
      <c r="AQ71" s="103"/>
      <c r="AR71" s="47" t="str">
        <f t="shared" si="3"/>
        <v xml:space="preserve"> </v>
      </c>
      <c r="AS71" s="30" t="str">
        <f t="shared" si="4"/>
        <v xml:space="preserve"> </v>
      </c>
      <c r="AU71" s="12"/>
    </row>
    <row r="72" spans="1:47" s="2" customFormat="1" ht="16.350000000000001" customHeight="1" x14ac:dyDescent="0.25">
      <c r="A72" s="18">
        <v>21</v>
      </c>
      <c r="B72" s="115">
        <f>IF(Liste!C25=0," ",Liste!C25)</f>
        <v>203</v>
      </c>
      <c r="C72" s="114" t="str">
        <f>IF(Liste!D25=0," ",Liste!D25)</f>
        <v>HATİCE BEYZA ÖZDEMİR</v>
      </c>
      <c r="D72" s="101"/>
      <c r="E72" s="102"/>
      <c r="F72" s="102"/>
      <c r="G72" s="102"/>
      <c r="H72" s="102"/>
      <c r="I72" s="102"/>
      <c r="J72" s="102"/>
      <c r="K72" s="102"/>
      <c r="L72" s="102"/>
      <c r="M72" s="103"/>
      <c r="N72" s="101"/>
      <c r="O72" s="102"/>
      <c r="P72" s="102"/>
      <c r="Q72" s="102"/>
      <c r="R72" s="102"/>
      <c r="S72" s="102"/>
      <c r="T72" s="102"/>
      <c r="U72" s="102"/>
      <c r="V72" s="102"/>
      <c r="W72" s="103"/>
      <c r="X72" s="101"/>
      <c r="Y72" s="102"/>
      <c r="Z72" s="102"/>
      <c r="AA72" s="102"/>
      <c r="AB72" s="102"/>
      <c r="AC72" s="102"/>
      <c r="AD72" s="102"/>
      <c r="AE72" s="102"/>
      <c r="AF72" s="102"/>
      <c r="AG72" s="103"/>
      <c r="AH72" s="101"/>
      <c r="AI72" s="102"/>
      <c r="AJ72" s="102"/>
      <c r="AK72" s="102"/>
      <c r="AL72" s="102"/>
      <c r="AM72" s="102"/>
      <c r="AN72" s="102"/>
      <c r="AO72" s="104"/>
      <c r="AP72" s="104"/>
      <c r="AQ72" s="103"/>
      <c r="AR72" s="47" t="str">
        <f t="shared" si="3"/>
        <v xml:space="preserve"> </v>
      </c>
      <c r="AS72" s="30" t="str">
        <f t="shared" si="4"/>
        <v xml:space="preserve"> </v>
      </c>
      <c r="AU72" s="12"/>
    </row>
    <row r="73" spans="1:47" s="2" customFormat="1" ht="16.350000000000001" customHeight="1" x14ac:dyDescent="0.25">
      <c r="A73" s="18">
        <v>22</v>
      </c>
      <c r="B73" s="115">
        <f>IF(Liste!C26=0," ",Liste!C26)</f>
        <v>204</v>
      </c>
      <c r="C73" s="114" t="str">
        <f>IF(Liste!D26=0," ",Liste!D26)</f>
        <v>MERYEM KILINÇ</v>
      </c>
      <c r="D73" s="101"/>
      <c r="E73" s="102"/>
      <c r="F73" s="102"/>
      <c r="G73" s="102"/>
      <c r="H73" s="102"/>
      <c r="I73" s="102"/>
      <c r="J73" s="102"/>
      <c r="K73" s="102"/>
      <c r="L73" s="102"/>
      <c r="M73" s="103"/>
      <c r="N73" s="101"/>
      <c r="O73" s="102"/>
      <c r="P73" s="102"/>
      <c r="Q73" s="102"/>
      <c r="R73" s="102"/>
      <c r="S73" s="102"/>
      <c r="T73" s="102"/>
      <c r="U73" s="102"/>
      <c r="V73" s="102"/>
      <c r="W73" s="103"/>
      <c r="X73" s="101"/>
      <c r="Y73" s="102"/>
      <c r="Z73" s="102"/>
      <c r="AA73" s="102"/>
      <c r="AB73" s="102"/>
      <c r="AC73" s="102"/>
      <c r="AD73" s="102"/>
      <c r="AE73" s="102"/>
      <c r="AF73" s="102"/>
      <c r="AG73" s="103"/>
      <c r="AH73" s="101"/>
      <c r="AI73" s="102"/>
      <c r="AJ73" s="102"/>
      <c r="AK73" s="102"/>
      <c r="AL73" s="102"/>
      <c r="AM73" s="102"/>
      <c r="AN73" s="102"/>
      <c r="AO73" s="104"/>
      <c r="AP73" s="104"/>
      <c r="AQ73" s="103"/>
      <c r="AR73" s="47" t="str">
        <f t="shared" si="3"/>
        <v xml:space="preserve"> </v>
      </c>
      <c r="AS73" s="30" t="str">
        <f t="shared" si="4"/>
        <v xml:space="preserve"> </v>
      </c>
      <c r="AU73" s="12"/>
    </row>
    <row r="74" spans="1:47" s="2" customFormat="1" ht="16.350000000000001" customHeight="1" x14ac:dyDescent="0.25">
      <c r="A74" s="18">
        <v>23</v>
      </c>
      <c r="B74" s="115">
        <f>IF(Liste!C27=0," ",Liste!C27)</f>
        <v>216</v>
      </c>
      <c r="C74" s="114" t="str">
        <f>IF(Liste!D27=0," ",Liste!D27)</f>
        <v>ÜMMÜGÜLSÜM TATAROĞLU</v>
      </c>
      <c r="D74" s="101"/>
      <c r="E74" s="102"/>
      <c r="F74" s="102"/>
      <c r="G74" s="102"/>
      <c r="H74" s="102"/>
      <c r="I74" s="102"/>
      <c r="J74" s="102"/>
      <c r="K74" s="102"/>
      <c r="L74" s="102"/>
      <c r="M74" s="103"/>
      <c r="N74" s="101"/>
      <c r="O74" s="102"/>
      <c r="P74" s="102"/>
      <c r="Q74" s="102"/>
      <c r="R74" s="102"/>
      <c r="S74" s="102"/>
      <c r="T74" s="102"/>
      <c r="U74" s="102"/>
      <c r="V74" s="102"/>
      <c r="W74" s="103"/>
      <c r="X74" s="101"/>
      <c r="Y74" s="102"/>
      <c r="Z74" s="102"/>
      <c r="AA74" s="102"/>
      <c r="AB74" s="102"/>
      <c r="AC74" s="102"/>
      <c r="AD74" s="102"/>
      <c r="AE74" s="102"/>
      <c r="AF74" s="102"/>
      <c r="AG74" s="103"/>
      <c r="AH74" s="101"/>
      <c r="AI74" s="102"/>
      <c r="AJ74" s="102"/>
      <c r="AK74" s="102"/>
      <c r="AL74" s="102"/>
      <c r="AM74" s="102"/>
      <c r="AN74" s="102"/>
      <c r="AO74" s="104"/>
      <c r="AP74" s="104"/>
      <c r="AQ74" s="103"/>
      <c r="AR74" s="47" t="str">
        <f t="shared" si="3"/>
        <v xml:space="preserve"> </v>
      </c>
      <c r="AS74" s="30" t="str">
        <f t="shared" si="4"/>
        <v xml:space="preserve"> </v>
      </c>
      <c r="AU74" s="12"/>
    </row>
    <row r="75" spans="1:47" s="2" customFormat="1" ht="16.350000000000001" customHeight="1" x14ac:dyDescent="0.25">
      <c r="A75" s="18">
        <v>24</v>
      </c>
      <c r="B75" s="115">
        <f>IF(Liste!C28=0," ",Liste!C28)</f>
        <v>218</v>
      </c>
      <c r="C75" s="114" t="str">
        <f>IF(Liste!D28=0," ",Liste!D28)</f>
        <v>ZEYNEP RANA AYTAN</v>
      </c>
      <c r="D75" s="101"/>
      <c r="E75" s="102"/>
      <c r="F75" s="102"/>
      <c r="G75" s="102"/>
      <c r="H75" s="102"/>
      <c r="I75" s="102"/>
      <c r="J75" s="102"/>
      <c r="K75" s="102"/>
      <c r="L75" s="102"/>
      <c r="M75" s="103"/>
      <c r="N75" s="101"/>
      <c r="O75" s="102"/>
      <c r="P75" s="102"/>
      <c r="Q75" s="102"/>
      <c r="R75" s="102"/>
      <c r="S75" s="102"/>
      <c r="T75" s="102"/>
      <c r="U75" s="102"/>
      <c r="V75" s="102"/>
      <c r="W75" s="103"/>
      <c r="X75" s="101"/>
      <c r="Y75" s="102"/>
      <c r="Z75" s="102"/>
      <c r="AA75" s="102"/>
      <c r="AB75" s="102"/>
      <c r="AC75" s="102"/>
      <c r="AD75" s="102"/>
      <c r="AE75" s="102"/>
      <c r="AF75" s="102"/>
      <c r="AG75" s="103"/>
      <c r="AH75" s="101"/>
      <c r="AI75" s="102"/>
      <c r="AJ75" s="102"/>
      <c r="AK75" s="102"/>
      <c r="AL75" s="102"/>
      <c r="AM75" s="102"/>
      <c r="AN75" s="102"/>
      <c r="AO75" s="104"/>
      <c r="AP75" s="104"/>
      <c r="AQ75" s="103"/>
      <c r="AR75" s="47" t="str">
        <f t="shared" si="3"/>
        <v xml:space="preserve"> </v>
      </c>
      <c r="AS75" s="30" t="str">
        <f t="shared" si="4"/>
        <v xml:space="preserve"> </v>
      </c>
      <c r="AU75" s="12"/>
    </row>
    <row r="76" spans="1:47" s="2" customFormat="1" ht="16.350000000000001" customHeight="1" x14ac:dyDescent="0.25">
      <c r="A76" s="18">
        <v>25</v>
      </c>
      <c r="B76" s="115">
        <f>IF(Liste!C29=0," ",Liste!C29)</f>
        <v>233</v>
      </c>
      <c r="C76" s="114" t="str">
        <f>IF(Liste!D29=0," ",Liste!D29)</f>
        <v>ELİF ERÇETİN</v>
      </c>
      <c r="D76" s="101"/>
      <c r="E76" s="102"/>
      <c r="F76" s="102"/>
      <c r="G76" s="102"/>
      <c r="H76" s="102"/>
      <c r="I76" s="102"/>
      <c r="J76" s="102"/>
      <c r="K76" s="102"/>
      <c r="L76" s="102"/>
      <c r="M76" s="103"/>
      <c r="N76" s="101"/>
      <c r="O76" s="102"/>
      <c r="P76" s="102"/>
      <c r="Q76" s="102"/>
      <c r="R76" s="102"/>
      <c r="S76" s="102"/>
      <c r="T76" s="102"/>
      <c r="U76" s="102"/>
      <c r="V76" s="102"/>
      <c r="W76" s="103"/>
      <c r="X76" s="101"/>
      <c r="Y76" s="102"/>
      <c r="Z76" s="102"/>
      <c r="AA76" s="102"/>
      <c r="AB76" s="102"/>
      <c r="AC76" s="102"/>
      <c r="AD76" s="102"/>
      <c r="AE76" s="102"/>
      <c r="AF76" s="102"/>
      <c r="AG76" s="103"/>
      <c r="AH76" s="101"/>
      <c r="AI76" s="102"/>
      <c r="AJ76" s="102"/>
      <c r="AK76" s="102"/>
      <c r="AL76" s="102"/>
      <c r="AM76" s="102"/>
      <c r="AN76" s="102"/>
      <c r="AO76" s="104"/>
      <c r="AP76" s="104"/>
      <c r="AQ76" s="103"/>
      <c r="AR76" s="47" t="str">
        <f t="shared" si="3"/>
        <v xml:space="preserve"> </v>
      </c>
      <c r="AS76" s="30" t="str">
        <f t="shared" si="4"/>
        <v xml:space="preserve"> </v>
      </c>
      <c r="AU76" s="12"/>
    </row>
    <row r="77" spans="1:47" s="2" customFormat="1" ht="16.350000000000001" customHeight="1" x14ac:dyDescent="0.25">
      <c r="A77" s="18">
        <v>26</v>
      </c>
      <c r="B77" s="115">
        <f>IF(Liste!C30=0," ",Liste!C30)</f>
        <v>176</v>
      </c>
      <c r="C77" s="114" t="str">
        <f>IF(Liste!D30=0," ",Liste!D30)</f>
        <v>HAYRUNNİSA BABACAN</v>
      </c>
      <c r="D77" s="101"/>
      <c r="E77" s="102"/>
      <c r="F77" s="102"/>
      <c r="G77" s="102"/>
      <c r="H77" s="102"/>
      <c r="I77" s="102"/>
      <c r="J77" s="102"/>
      <c r="K77" s="102"/>
      <c r="L77" s="102"/>
      <c r="M77" s="103"/>
      <c r="N77" s="101"/>
      <c r="O77" s="102"/>
      <c r="P77" s="102"/>
      <c r="Q77" s="102"/>
      <c r="R77" s="102"/>
      <c r="S77" s="102"/>
      <c r="T77" s="102"/>
      <c r="U77" s="102"/>
      <c r="V77" s="102"/>
      <c r="W77" s="103"/>
      <c r="X77" s="101"/>
      <c r="Y77" s="102"/>
      <c r="Z77" s="102"/>
      <c r="AA77" s="102"/>
      <c r="AB77" s="102"/>
      <c r="AC77" s="102"/>
      <c r="AD77" s="102"/>
      <c r="AE77" s="102"/>
      <c r="AF77" s="102"/>
      <c r="AG77" s="103"/>
      <c r="AH77" s="101"/>
      <c r="AI77" s="102"/>
      <c r="AJ77" s="102"/>
      <c r="AK77" s="102"/>
      <c r="AL77" s="102"/>
      <c r="AM77" s="102"/>
      <c r="AN77" s="102"/>
      <c r="AO77" s="104"/>
      <c r="AP77" s="104"/>
      <c r="AQ77" s="103"/>
      <c r="AR77" s="47" t="str">
        <f t="shared" si="3"/>
        <v xml:space="preserve"> </v>
      </c>
      <c r="AS77" s="30" t="str">
        <f t="shared" si="4"/>
        <v xml:space="preserve"> </v>
      </c>
      <c r="AU77" s="12"/>
    </row>
    <row r="78" spans="1:47" s="2" customFormat="1" ht="16.350000000000001" customHeight="1" x14ac:dyDescent="0.25">
      <c r="A78" s="18">
        <v>27</v>
      </c>
      <c r="B78" s="115" t="str">
        <f>IF(Liste!C31=0," ",Liste!C31)</f>
        <v xml:space="preserve"> </v>
      </c>
      <c r="C78" s="114" t="str">
        <f>IF(Liste!D31=0," ",Liste!D31)</f>
        <v xml:space="preserve"> </v>
      </c>
      <c r="D78" s="101"/>
      <c r="E78" s="102"/>
      <c r="F78" s="102"/>
      <c r="G78" s="102"/>
      <c r="H78" s="102"/>
      <c r="I78" s="102"/>
      <c r="J78" s="102"/>
      <c r="K78" s="102"/>
      <c r="L78" s="102"/>
      <c r="M78" s="103"/>
      <c r="N78" s="101"/>
      <c r="O78" s="102"/>
      <c r="P78" s="102"/>
      <c r="Q78" s="102"/>
      <c r="R78" s="102"/>
      <c r="S78" s="102"/>
      <c r="T78" s="102"/>
      <c r="U78" s="102"/>
      <c r="V78" s="102"/>
      <c r="W78" s="103"/>
      <c r="X78" s="101"/>
      <c r="Y78" s="102"/>
      <c r="Z78" s="102"/>
      <c r="AA78" s="102"/>
      <c r="AB78" s="102"/>
      <c r="AC78" s="102"/>
      <c r="AD78" s="102"/>
      <c r="AE78" s="102"/>
      <c r="AF78" s="102"/>
      <c r="AG78" s="103"/>
      <c r="AH78" s="101"/>
      <c r="AI78" s="102"/>
      <c r="AJ78" s="102"/>
      <c r="AK78" s="102"/>
      <c r="AL78" s="102"/>
      <c r="AM78" s="102"/>
      <c r="AN78" s="102"/>
      <c r="AO78" s="104"/>
      <c r="AP78" s="104"/>
      <c r="AQ78" s="103"/>
      <c r="AR78" s="47" t="str">
        <f t="shared" si="3"/>
        <v xml:space="preserve"> </v>
      </c>
      <c r="AS78" s="30" t="str">
        <f t="shared" si="4"/>
        <v xml:space="preserve"> </v>
      </c>
      <c r="AU78" s="12"/>
    </row>
    <row r="79" spans="1:47" s="2" customFormat="1" ht="16.350000000000001" customHeight="1" x14ac:dyDescent="0.25">
      <c r="A79" s="18">
        <v>28</v>
      </c>
      <c r="B79" s="115" t="str">
        <f>IF(Liste!C32=0," ",Liste!C32)</f>
        <v xml:space="preserve"> </v>
      </c>
      <c r="C79" s="114" t="str">
        <f>IF(Liste!D32=0," ",Liste!D32)</f>
        <v xml:space="preserve"> </v>
      </c>
      <c r="D79" s="101"/>
      <c r="E79" s="102"/>
      <c r="F79" s="102"/>
      <c r="G79" s="102"/>
      <c r="H79" s="102"/>
      <c r="I79" s="102"/>
      <c r="J79" s="102"/>
      <c r="K79" s="102"/>
      <c r="L79" s="102"/>
      <c r="M79" s="103"/>
      <c r="N79" s="101"/>
      <c r="O79" s="102"/>
      <c r="P79" s="102"/>
      <c r="Q79" s="102"/>
      <c r="R79" s="102"/>
      <c r="S79" s="102"/>
      <c r="T79" s="102"/>
      <c r="U79" s="102"/>
      <c r="V79" s="102"/>
      <c r="W79" s="103"/>
      <c r="X79" s="101"/>
      <c r="Y79" s="102"/>
      <c r="Z79" s="102"/>
      <c r="AA79" s="102"/>
      <c r="AB79" s="102"/>
      <c r="AC79" s="102"/>
      <c r="AD79" s="102"/>
      <c r="AE79" s="102"/>
      <c r="AF79" s="102"/>
      <c r="AG79" s="103"/>
      <c r="AH79" s="101"/>
      <c r="AI79" s="102"/>
      <c r="AJ79" s="102"/>
      <c r="AK79" s="102"/>
      <c r="AL79" s="102"/>
      <c r="AM79" s="102"/>
      <c r="AN79" s="102"/>
      <c r="AO79" s="104"/>
      <c r="AP79" s="104"/>
      <c r="AQ79" s="103"/>
      <c r="AR79" s="47" t="str">
        <f t="shared" si="3"/>
        <v xml:space="preserve"> </v>
      </c>
      <c r="AS79" s="30" t="str">
        <f t="shared" si="4"/>
        <v xml:space="preserve"> </v>
      </c>
      <c r="AU79" s="12"/>
    </row>
    <row r="80" spans="1:47" s="2" customFormat="1" ht="16.350000000000001" customHeight="1" x14ac:dyDescent="0.25">
      <c r="A80" s="18">
        <v>29</v>
      </c>
      <c r="B80" s="115" t="str">
        <f>IF(Liste!C33=0," ",Liste!C33)</f>
        <v xml:space="preserve"> </v>
      </c>
      <c r="C80" s="114" t="str">
        <f>IF(Liste!D33=0," ",Liste!D33)</f>
        <v xml:space="preserve"> </v>
      </c>
      <c r="D80" s="101"/>
      <c r="E80" s="102"/>
      <c r="F80" s="102"/>
      <c r="G80" s="102"/>
      <c r="H80" s="102"/>
      <c r="I80" s="102"/>
      <c r="J80" s="102"/>
      <c r="K80" s="102"/>
      <c r="L80" s="102"/>
      <c r="M80" s="103"/>
      <c r="N80" s="101"/>
      <c r="O80" s="102"/>
      <c r="P80" s="102"/>
      <c r="Q80" s="102"/>
      <c r="R80" s="102"/>
      <c r="S80" s="102"/>
      <c r="T80" s="102"/>
      <c r="U80" s="102"/>
      <c r="V80" s="102"/>
      <c r="W80" s="103"/>
      <c r="X80" s="101"/>
      <c r="Y80" s="102"/>
      <c r="Z80" s="102"/>
      <c r="AA80" s="102"/>
      <c r="AB80" s="102"/>
      <c r="AC80" s="102"/>
      <c r="AD80" s="102"/>
      <c r="AE80" s="102"/>
      <c r="AF80" s="102"/>
      <c r="AG80" s="103"/>
      <c r="AH80" s="101"/>
      <c r="AI80" s="102"/>
      <c r="AJ80" s="102"/>
      <c r="AK80" s="102"/>
      <c r="AL80" s="102"/>
      <c r="AM80" s="102"/>
      <c r="AN80" s="102"/>
      <c r="AO80" s="104"/>
      <c r="AP80" s="104"/>
      <c r="AQ80" s="103"/>
      <c r="AR80" s="47" t="str">
        <f t="shared" si="3"/>
        <v xml:space="preserve"> </v>
      </c>
      <c r="AS80" s="30" t="str">
        <f t="shared" si="4"/>
        <v xml:space="preserve"> </v>
      </c>
      <c r="AU80" s="12"/>
    </row>
    <row r="81" spans="1:47" s="2" customFormat="1" ht="16.350000000000001" customHeight="1" x14ac:dyDescent="0.25">
      <c r="A81" s="18">
        <v>30</v>
      </c>
      <c r="B81" s="115" t="str">
        <f>IF(Liste!C34=0," ",Liste!C34)</f>
        <v xml:space="preserve"> </v>
      </c>
      <c r="C81" s="114" t="str">
        <f>IF(Liste!D34=0," ",Liste!D34)</f>
        <v xml:space="preserve"> </v>
      </c>
      <c r="D81" s="101"/>
      <c r="E81" s="102"/>
      <c r="F81" s="102"/>
      <c r="G81" s="102"/>
      <c r="H81" s="102"/>
      <c r="I81" s="102"/>
      <c r="J81" s="102"/>
      <c r="K81" s="102"/>
      <c r="L81" s="102"/>
      <c r="M81" s="103"/>
      <c r="N81" s="101"/>
      <c r="O81" s="102"/>
      <c r="P81" s="102"/>
      <c r="Q81" s="102"/>
      <c r="R81" s="102"/>
      <c r="S81" s="102"/>
      <c r="T81" s="102"/>
      <c r="U81" s="102"/>
      <c r="V81" s="102"/>
      <c r="W81" s="103"/>
      <c r="X81" s="101"/>
      <c r="Y81" s="102"/>
      <c r="Z81" s="102"/>
      <c r="AA81" s="102"/>
      <c r="AB81" s="102"/>
      <c r="AC81" s="102"/>
      <c r="AD81" s="102"/>
      <c r="AE81" s="102"/>
      <c r="AF81" s="102"/>
      <c r="AG81" s="103"/>
      <c r="AH81" s="101"/>
      <c r="AI81" s="102"/>
      <c r="AJ81" s="102"/>
      <c r="AK81" s="102"/>
      <c r="AL81" s="102"/>
      <c r="AM81" s="102"/>
      <c r="AN81" s="102"/>
      <c r="AO81" s="104"/>
      <c r="AP81" s="104"/>
      <c r="AQ81" s="103"/>
      <c r="AR81" s="47" t="str">
        <f t="shared" si="3"/>
        <v xml:space="preserve"> </v>
      </c>
      <c r="AS81" s="30" t="str">
        <f t="shared" si="4"/>
        <v xml:space="preserve"> </v>
      </c>
      <c r="AU81" s="12"/>
    </row>
    <row r="82" spans="1:47" s="2" customFormat="1" ht="16.350000000000001" customHeight="1" x14ac:dyDescent="0.25">
      <c r="A82" s="18">
        <v>31</v>
      </c>
      <c r="B82" s="115" t="str">
        <f>IF(Liste!C35=0," ",Liste!C35)</f>
        <v xml:space="preserve"> </v>
      </c>
      <c r="C82" s="114" t="str">
        <f>IF(Liste!D35=0," ",Liste!D35)</f>
        <v xml:space="preserve"> </v>
      </c>
      <c r="D82" s="101"/>
      <c r="E82" s="102"/>
      <c r="F82" s="102"/>
      <c r="G82" s="102"/>
      <c r="H82" s="102"/>
      <c r="I82" s="102"/>
      <c r="J82" s="102"/>
      <c r="K82" s="102"/>
      <c r="L82" s="102"/>
      <c r="M82" s="103"/>
      <c r="N82" s="101"/>
      <c r="O82" s="102"/>
      <c r="P82" s="102"/>
      <c r="Q82" s="102"/>
      <c r="R82" s="102"/>
      <c r="S82" s="102"/>
      <c r="T82" s="102"/>
      <c r="U82" s="102"/>
      <c r="V82" s="102"/>
      <c r="W82" s="103"/>
      <c r="X82" s="101"/>
      <c r="Y82" s="102"/>
      <c r="Z82" s="102"/>
      <c r="AA82" s="102"/>
      <c r="AB82" s="102"/>
      <c r="AC82" s="102"/>
      <c r="AD82" s="102"/>
      <c r="AE82" s="102"/>
      <c r="AF82" s="102"/>
      <c r="AG82" s="103"/>
      <c r="AH82" s="101"/>
      <c r="AI82" s="102"/>
      <c r="AJ82" s="102"/>
      <c r="AK82" s="102"/>
      <c r="AL82" s="102"/>
      <c r="AM82" s="102"/>
      <c r="AN82" s="102"/>
      <c r="AO82" s="104"/>
      <c r="AP82" s="104"/>
      <c r="AQ82" s="103"/>
      <c r="AR82" s="47" t="str">
        <f t="shared" si="3"/>
        <v xml:space="preserve"> </v>
      </c>
      <c r="AS82" s="30" t="str">
        <f t="shared" si="4"/>
        <v xml:space="preserve"> </v>
      </c>
      <c r="AU82" s="12"/>
    </row>
    <row r="83" spans="1:47" s="2" customFormat="1" ht="16.350000000000001" customHeight="1" x14ac:dyDescent="0.25">
      <c r="A83" s="18">
        <v>32</v>
      </c>
      <c r="B83" s="115" t="str">
        <f>IF(Liste!C36=0," ",Liste!C36)</f>
        <v xml:space="preserve"> </v>
      </c>
      <c r="C83" s="114" t="str">
        <f>IF(Liste!D36=0," ",Liste!D36)</f>
        <v xml:space="preserve"> </v>
      </c>
      <c r="D83" s="101"/>
      <c r="E83" s="102"/>
      <c r="F83" s="102"/>
      <c r="G83" s="102"/>
      <c r="H83" s="102"/>
      <c r="I83" s="102"/>
      <c r="J83" s="102"/>
      <c r="K83" s="102"/>
      <c r="L83" s="102"/>
      <c r="M83" s="103"/>
      <c r="N83" s="101"/>
      <c r="O83" s="102"/>
      <c r="P83" s="102"/>
      <c r="Q83" s="102"/>
      <c r="R83" s="102"/>
      <c r="S83" s="102"/>
      <c r="T83" s="102"/>
      <c r="U83" s="102"/>
      <c r="V83" s="102"/>
      <c r="W83" s="103"/>
      <c r="X83" s="101"/>
      <c r="Y83" s="102"/>
      <c r="Z83" s="102"/>
      <c r="AA83" s="102"/>
      <c r="AB83" s="102"/>
      <c r="AC83" s="102"/>
      <c r="AD83" s="102"/>
      <c r="AE83" s="102"/>
      <c r="AF83" s="102"/>
      <c r="AG83" s="103"/>
      <c r="AH83" s="101"/>
      <c r="AI83" s="102"/>
      <c r="AJ83" s="102"/>
      <c r="AK83" s="102"/>
      <c r="AL83" s="102"/>
      <c r="AM83" s="102"/>
      <c r="AN83" s="102"/>
      <c r="AO83" s="104"/>
      <c r="AP83" s="104"/>
      <c r="AQ83" s="103"/>
      <c r="AR83" s="47" t="str">
        <f t="shared" si="3"/>
        <v xml:space="preserve"> </v>
      </c>
      <c r="AS83" s="30" t="str">
        <f t="shared" si="4"/>
        <v xml:space="preserve"> </v>
      </c>
      <c r="AU83" s="12"/>
    </row>
    <row r="84" spans="1:47" s="2" customFormat="1" ht="16.350000000000001" customHeight="1" x14ac:dyDescent="0.25">
      <c r="A84" s="18">
        <v>33</v>
      </c>
      <c r="B84" s="115" t="str">
        <f>IF(Liste!C37=0," ",Liste!C37)</f>
        <v xml:space="preserve"> </v>
      </c>
      <c r="C84" s="114" t="str">
        <f>IF(Liste!D37=0," ",Liste!D37)</f>
        <v xml:space="preserve"> </v>
      </c>
      <c r="D84" s="101"/>
      <c r="E84" s="102"/>
      <c r="F84" s="102"/>
      <c r="G84" s="102"/>
      <c r="H84" s="102"/>
      <c r="I84" s="102"/>
      <c r="J84" s="102"/>
      <c r="K84" s="102"/>
      <c r="L84" s="102"/>
      <c r="M84" s="103"/>
      <c r="N84" s="101"/>
      <c r="O84" s="102"/>
      <c r="P84" s="102"/>
      <c r="Q84" s="102"/>
      <c r="R84" s="102"/>
      <c r="S84" s="102"/>
      <c r="T84" s="102"/>
      <c r="U84" s="102"/>
      <c r="V84" s="102"/>
      <c r="W84" s="103"/>
      <c r="X84" s="101"/>
      <c r="Y84" s="102"/>
      <c r="Z84" s="102"/>
      <c r="AA84" s="102"/>
      <c r="AB84" s="102"/>
      <c r="AC84" s="102"/>
      <c r="AD84" s="102"/>
      <c r="AE84" s="102"/>
      <c r="AF84" s="102"/>
      <c r="AG84" s="103"/>
      <c r="AH84" s="101"/>
      <c r="AI84" s="102"/>
      <c r="AJ84" s="102"/>
      <c r="AK84" s="102"/>
      <c r="AL84" s="102"/>
      <c r="AM84" s="102"/>
      <c r="AN84" s="102"/>
      <c r="AO84" s="104"/>
      <c r="AP84" s="104"/>
      <c r="AQ84" s="103"/>
      <c r="AR84" s="47" t="str">
        <f t="shared" si="3"/>
        <v xml:space="preserve"> </v>
      </c>
      <c r="AS84" s="30" t="str">
        <f t="shared" si="4"/>
        <v xml:space="preserve"> </v>
      </c>
      <c r="AU84" s="12"/>
    </row>
    <row r="85" spans="1:47" s="2" customFormat="1" ht="16.350000000000001" customHeight="1" x14ac:dyDescent="0.25">
      <c r="A85" s="18">
        <v>34</v>
      </c>
      <c r="B85" s="115" t="str">
        <f>IF(Liste!C38=0," ",Liste!C38)</f>
        <v xml:space="preserve"> </v>
      </c>
      <c r="C85" s="114" t="str">
        <f>IF(Liste!D38=0," ",Liste!D38)</f>
        <v xml:space="preserve"> </v>
      </c>
      <c r="D85" s="101"/>
      <c r="E85" s="102"/>
      <c r="F85" s="102"/>
      <c r="G85" s="102"/>
      <c r="H85" s="102"/>
      <c r="I85" s="102"/>
      <c r="J85" s="102"/>
      <c r="K85" s="102"/>
      <c r="L85" s="102"/>
      <c r="M85" s="103"/>
      <c r="N85" s="101"/>
      <c r="O85" s="102"/>
      <c r="P85" s="102"/>
      <c r="Q85" s="102"/>
      <c r="R85" s="102"/>
      <c r="S85" s="102"/>
      <c r="T85" s="102"/>
      <c r="U85" s="102"/>
      <c r="V85" s="102"/>
      <c r="W85" s="103"/>
      <c r="X85" s="101"/>
      <c r="Y85" s="102"/>
      <c r="Z85" s="102"/>
      <c r="AA85" s="102"/>
      <c r="AB85" s="102"/>
      <c r="AC85" s="102"/>
      <c r="AD85" s="102"/>
      <c r="AE85" s="102"/>
      <c r="AF85" s="102"/>
      <c r="AG85" s="103"/>
      <c r="AH85" s="101"/>
      <c r="AI85" s="102"/>
      <c r="AJ85" s="102"/>
      <c r="AK85" s="102"/>
      <c r="AL85" s="102"/>
      <c r="AM85" s="102"/>
      <c r="AN85" s="102"/>
      <c r="AO85" s="104"/>
      <c r="AP85" s="104"/>
      <c r="AQ85" s="103"/>
      <c r="AR85" s="47" t="str">
        <f t="shared" si="3"/>
        <v xml:space="preserve"> </v>
      </c>
      <c r="AS85" s="30" t="str">
        <f t="shared" si="4"/>
        <v xml:space="preserve"> </v>
      </c>
      <c r="AU85" s="12"/>
    </row>
    <row r="86" spans="1:47" s="2" customFormat="1" ht="16.350000000000001" customHeight="1" x14ac:dyDescent="0.25">
      <c r="A86" s="18">
        <v>35</v>
      </c>
      <c r="B86" s="115" t="str">
        <f>IF(Liste!C39=0," ",Liste!C39)</f>
        <v xml:space="preserve"> </v>
      </c>
      <c r="C86" s="114" t="str">
        <f>IF(Liste!D39=0," ",Liste!D39)</f>
        <v xml:space="preserve"> </v>
      </c>
      <c r="D86" s="101"/>
      <c r="E86" s="102"/>
      <c r="F86" s="102"/>
      <c r="G86" s="102"/>
      <c r="H86" s="102"/>
      <c r="I86" s="102"/>
      <c r="J86" s="102"/>
      <c r="K86" s="102"/>
      <c r="L86" s="102"/>
      <c r="M86" s="103"/>
      <c r="N86" s="101"/>
      <c r="O86" s="102"/>
      <c r="P86" s="102"/>
      <c r="Q86" s="102"/>
      <c r="R86" s="102"/>
      <c r="S86" s="102"/>
      <c r="T86" s="102"/>
      <c r="U86" s="102"/>
      <c r="V86" s="102"/>
      <c r="W86" s="103"/>
      <c r="X86" s="101"/>
      <c r="Y86" s="102"/>
      <c r="Z86" s="102"/>
      <c r="AA86" s="102"/>
      <c r="AB86" s="102"/>
      <c r="AC86" s="102"/>
      <c r="AD86" s="102"/>
      <c r="AE86" s="102"/>
      <c r="AF86" s="102"/>
      <c r="AG86" s="103"/>
      <c r="AH86" s="101"/>
      <c r="AI86" s="102"/>
      <c r="AJ86" s="102"/>
      <c r="AK86" s="102"/>
      <c r="AL86" s="102"/>
      <c r="AM86" s="102"/>
      <c r="AN86" s="102"/>
      <c r="AO86" s="104"/>
      <c r="AP86" s="104"/>
      <c r="AQ86" s="103"/>
      <c r="AR86" s="47" t="str">
        <f t="shared" si="3"/>
        <v xml:space="preserve"> </v>
      </c>
      <c r="AS86" s="30" t="str">
        <f t="shared" si="4"/>
        <v xml:space="preserve"> </v>
      </c>
      <c r="AU86" s="12"/>
    </row>
    <row r="87" spans="1:47" s="2" customFormat="1" ht="16.350000000000001" customHeight="1" x14ac:dyDescent="0.25">
      <c r="A87" s="18">
        <v>36</v>
      </c>
      <c r="B87" s="115" t="str">
        <f>IF(Liste!C40=0," ",Liste!C40)</f>
        <v xml:space="preserve"> </v>
      </c>
      <c r="C87" s="114" t="str">
        <f>IF(Liste!D40=0," ",Liste!D40)</f>
        <v xml:space="preserve"> </v>
      </c>
      <c r="D87" s="101"/>
      <c r="E87" s="102"/>
      <c r="F87" s="102"/>
      <c r="G87" s="102"/>
      <c r="H87" s="102"/>
      <c r="I87" s="102"/>
      <c r="J87" s="102"/>
      <c r="K87" s="102"/>
      <c r="L87" s="102"/>
      <c r="M87" s="103"/>
      <c r="N87" s="101"/>
      <c r="O87" s="102"/>
      <c r="P87" s="102"/>
      <c r="Q87" s="102"/>
      <c r="R87" s="102"/>
      <c r="S87" s="102"/>
      <c r="T87" s="102"/>
      <c r="U87" s="102"/>
      <c r="V87" s="102"/>
      <c r="W87" s="103"/>
      <c r="X87" s="101"/>
      <c r="Y87" s="102"/>
      <c r="Z87" s="102"/>
      <c r="AA87" s="102"/>
      <c r="AB87" s="102"/>
      <c r="AC87" s="102"/>
      <c r="AD87" s="102"/>
      <c r="AE87" s="102"/>
      <c r="AF87" s="102"/>
      <c r="AG87" s="103"/>
      <c r="AH87" s="101"/>
      <c r="AI87" s="102"/>
      <c r="AJ87" s="102"/>
      <c r="AK87" s="102"/>
      <c r="AL87" s="102"/>
      <c r="AM87" s="102"/>
      <c r="AN87" s="102"/>
      <c r="AO87" s="104"/>
      <c r="AP87" s="104"/>
      <c r="AQ87" s="103"/>
      <c r="AR87" s="47" t="str">
        <f t="shared" si="3"/>
        <v xml:space="preserve"> </v>
      </c>
      <c r="AS87" s="30" t="str">
        <f t="shared" si="4"/>
        <v xml:space="preserve"> </v>
      </c>
      <c r="AU87" s="12"/>
    </row>
    <row r="88" spans="1:47" s="2" customFormat="1" ht="16.350000000000001" customHeight="1" x14ac:dyDescent="0.25">
      <c r="A88" s="18">
        <v>37</v>
      </c>
      <c r="B88" s="115" t="str">
        <f>IF(Liste!C41=0," ",Liste!C41)</f>
        <v xml:space="preserve"> </v>
      </c>
      <c r="C88" s="114" t="str">
        <f>IF(Liste!D41=0," ",Liste!D41)</f>
        <v xml:space="preserve"> </v>
      </c>
      <c r="D88" s="101"/>
      <c r="E88" s="102"/>
      <c r="F88" s="102"/>
      <c r="G88" s="102"/>
      <c r="H88" s="102"/>
      <c r="I88" s="102"/>
      <c r="J88" s="102"/>
      <c r="K88" s="102"/>
      <c r="L88" s="102"/>
      <c r="M88" s="103"/>
      <c r="N88" s="101"/>
      <c r="O88" s="102"/>
      <c r="P88" s="102"/>
      <c r="Q88" s="102"/>
      <c r="R88" s="102"/>
      <c r="S88" s="102"/>
      <c r="T88" s="102"/>
      <c r="U88" s="102"/>
      <c r="V88" s="102"/>
      <c r="W88" s="103"/>
      <c r="X88" s="101"/>
      <c r="Y88" s="102"/>
      <c r="Z88" s="102"/>
      <c r="AA88" s="102"/>
      <c r="AB88" s="102"/>
      <c r="AC88" s="102"/>
      <c r="AD88" s="102"/>
      <c r="AE88" s="102"/>
      <c r="AF88" s="102"/>
      <c r="AG88" s="103"/>
      <c r="AH88" s="101"/>
      <c r="AI88" s="102"/>
      <c r="AJ88" s="102"/>
      <c r="AK88" s="102"/>
      <c r="AL88" s="102"/>
      <c r="AM88" s="102"/>
      <c r="AN88" s="102"/>
      <c r="AO88" s="104"/>
      <c r="AP88" s="104"/>
      <c r="AQ88" s="103"/>
      <c r="AR88" s="47" t="str">
        <f t="shared" si="3"/>
        <v xml:space="preserve"> </v>
      </c>
      <c r="AS88" s="30" t="str">
        <f t="shared" si="4"/>
        <v xml:space="preserve"> </v>
      </c>
      <c r="AU88" s="12"/>
    </row>
    <row r="89" spans="1:47" s="2" customFormat="1" ht="16.350000000000001" customHeight="1" x14ac:dyDescent="0.25">
      <c r="A89" s="18">
        <v>38</v>
      </c>
      <c r="B89" s="115" t="str">
        <f>IF(Liste!C42=0," ",Liste!C42)</f>
        <v xml:space="preserve"> </v>
      </c>
      <c r="C89" s="114" t="str">
        <f>IF(Liste!D42=0," ",Liste!D42)</f>
        <v xml:space="preserve"> </v>
      </c>
      <c r="D89" s="101"/>
      <c r="E89" s="102"/>
      <c r="F89" s="102"/>
      <c r="G89" s="102"/>
      <c r="H89" s="102"/>
      <c r="I89" s="102"/>
      <c r="J89" s="102"/>
      <c r="K89" s="102"/>
      <c r="L89" s="102"/>
      <c r="M89" s="103"/>
      <c r="N89" s="101"/>
      <c r="O89" s="102"/>
      <c r="P89" s="102"/>
      <c r="Q89" s="102"/>
      <c r="R89" s="102"/>
      <c r="S89" s="102"/>
      <c r="T89" s="102"/>
      <c r="U89" s="102"/>
      <c r="V89" s="102"/>
      <c r="W89" s="103"/>
      <c r="X89" s="101"/>
      <c r="Y89" s="102"/>
      <c r="Z89" s="102"/>
      <c r="AA89" s="102"/>
      <c r="AB89" s="102"/>
      <c r="AC89" s="102"/>
      <c r="AD89" s="102"/>
      <c r="AE89" s="102"/>
      <c r="AF89" s="102"/>
      <c r="AG89" s="103"/>
      <c r="AH89" s="101"/>
      <c r="AI89" s="102"/>
      <c r="AJ89" s="102"/>
      <c r="AK89" s="102"/>
      <c r="AL89" s="102"/>
      <c r="AM89" s="102"/>
      <c r="AN89" s="102"/>
      <c r="AO89" s="104"/>
      <c r="AP89" s="104"/>
      <c r="AQ89" s="103"/>
      <c r="AR89" s="47" t="str">
        <f t="shared" si="3"/>
        <v xml:space="preserve"> </v>
      </c>
      <c r="AS89" s="30" t="str">
        <f t="shared" si="4"/>
        <v xml:space="preserve"> </v>
      </c>
      <c r="AU89" s="12"/>
    </row>
    <row r="90" spans="1:47" s="2" customFormat="1" ht="16.350000000000001" customHeight="1" x14ac:dyDescent="0.25">
      <c r="A90" s="18">
        <v>39</v>
      </c>
      <c r="B90" s="115" t="str">
        <f>IF(Liste!C43=0," ",Liste!C43)</f>
        <v xml:space="preserve"> </v>
      </c>
      <c r="C90" s="114" t="str">
        <f>IF(Liste!D43=0," ",Liste!D43)</f>
        <v xml:space="preserve"> </v>
      </c>
      <c r="D90" s="101"/>
      <c r="E90" s="102"/>
      <c r="F90" s="102"/>
      <c r="G90" s="102"/>
      <c r="H90" s="102"/>
      <c r="I90" s="102"/>
      <c r="J90" s="102"/>
      <c r="K90" s="102"/>
      <c r="L90" s="102"/>
      <c r="M90" s="103"/>
      <c r="N90" s="101"/>
      <c r="O90" s="102"/>
      <c r="P90" s="102"/>
      <c r="Q90" s="102"/>
      <c r="R90" s="102"/>
      <c r="S90" s="102"/>
      <c r="T90" s="102"/>
      <c r="U90" s="102"/>
      <c r="V90" s="102"/>
      <c r="W90" s="103"/>
      <c r="X90" s="101"/>
      <c r="Y90" s="102"/>
      <c r="Z90" s="102"/>
      <c r="AA90" s="102"/>
      <c r="AB90" s="102"/>
      <c r="AC90" s="102"/>
      <c r="AD90" s="102"/>
      <c r="AE90" s="102"/>
      <c r="AF90" s="102"/>
      <c r="AG90" s="103"/>
      <c r="AH90" s="101"/>
      <c r="AI90" s="102"/>
      <c r="AJ90" s="102"/>
      <c r="AK90" s="102"/>
      <c r="AL90" s="102"/>
      <c r="AM90" s="102"/>
      <c r="AN90" s="102"/>
      <c r="AO90" s="104"/>
      <c r="AP90" s="104"/>
      <c r="AQ90" s="103"/>
      <c r="AR90" s="47" t="str">
        <f t="shared" si="3"/>
        <v xml:space="preserve"> </v>
      </c>
      <c r="AS90" s="30" t="str">
        <f t="shared" si="4"/>
        <v xml:space="preserve"> </v>
      </c>
      <c r="AU90" s="12"/>
    </row>
    <row r="91" spans="1:47" s="2" customFormat="1" ht="16.350000000000001" customHeight="1" x14ac:dyDescent="0.25">
      <c r="A91" s="18">
        <v>40</v>
      </c>
      <c r="B91" s="115" t="str">
        <f>IF(Liste!C44=0," ",Liste!C44)</f>
        <v xml:space="preserve"> </v>
      </c>
      <c r="C91" s="114" t="str">
        <f>IF(Liste!D44=0," ",Liste!D44)</f>
        <v xml:space="preserve"> </v>
      </c>
      <c r="D91" s="101"/>
      <c r="E91" s="102"/>
      <c r="F91" s="102"/>
      <c r="G91" s="102"/>
      <c r="H91" s="102"/>
      <c r="I91" s="102"/>
      <c r="J91" s="102"/>
      <c r="K91" s="102"/>
      <c r="L91" s="102"/>
      <c r="M91" s="103"/>
      <c r="N91" s="101"/>
      <c r="O91" s="102"/>
      <c r="P91" s="102"/>
      <c r="Q91" s="102"/>
      <c r="R91" s="102"/>
      <c r="S91" s="102"/>
      <c r="T91" s="102"/>
      <c r="U91" s="102"/>
      <c r="V91" s="102"/>
      <c r="W91" s="103"/>
      <c r="X91" s="101"/>
      <c r="Y91" s="102"/>
      <c r="Z91" s="102"/>
      <c r="AA91" s="102"/>
      <c r="AB91" s="102"/>
      <c r="AC91" s="102"/>
      <c r="AD91" s="102"/>
      <c r="AE91" s="102"/>
      <c r="AF91" s="102"/>
      <c r="AG91" s="103"/>
      <c r="AH91" s="101"/>
      <c r="AI91" s="102"/>
      <c r="AJ91" s="102"/>
      <c r="AK91" s="102"/>
      <c r="AL91" s="102"/>
      <c r="AM91" s="102"/>
      <c r="AN91" s="102"/>
      <c r="AO91" s="104"/>
      <c r="AP91" s="104"/>
      <c r="AQ91" s="103"/>
      <c r="AR91" s="47" t="str">
        <f t="shared" si="3"/>
        <v xml:space="preserve"> </v>
      </c>
      <c r="AS91" s="30" t="str">
        <f t="shared" si="4"/>
        <v xml:space="preserve"> </v>
      </c>
      <c r="AU91" s="12"/>
    </row>
    <row r="92" spans="1:47" s="2" customFormat="1" ht="16.350000000000001" customHeight="1" x14ac:dyDescent="0.25">
      <c r="A92" s="18">
        <v>41</v>
      </c>
      <c r="B92" s="115" t="str">
        <f>IF(Liste!C45=0," ",Liste!C45)</f>
        <v xml:space="preserve"> </v>
      </c>
      <c r="C92" s="114" t="str">
        <f>IF(Liste!D45=0," ",Liste!D45)</f>
        <v xml:space="preserve"> </v>
      </c>
      <c r="D92" s="101"/>
      <c r="E92" s="102"/>
      <c r="F92" s="102"/>
      <c r="G92" s="102"/>
      <c r="H92" s="102"/>
      <c r="I92" s="102"/>
      <c r="J92" s="102"/>
      <c r="K92" s="102"/>
      <c r="L92" s="102"/>
      <c r="M92" s="103"/>
      <c r="N92" s="101"/>
      <c r="O92" s="102"/>
      <c r="P92" s="102"/>
      <c r="Q92" s="102"/>
      <c r="R92" s="102"/>
      <c r="S92" s="102"/>
      <c r="T92" s="102"/>
      <c r="U92" s="102"/>
      <c r="V92" s="102"/>
      <c r="W92" s="103"/>
      <c r="X92" s="101"/>
      <c r="Y92" s="102"/>
      <c r="Z92" s="102"/>
      <c r="AA92" s="102"/>
      <c r="AB92" s="102"/>
      <c r="AC92" s="102"/>
      <c r="AD92" s="102"/>
      <c r="AE92" s="102"/>
      <c r="AF92" s="102"/>
      <c r="AG92" s="103"/>
      <c r="AH92" s="101"/>
      <c r="AI92" s="102"/>
      <c r="AJ92" s="102"/>
      <c r="AK92" s="102"/>
      <c r="AL92" s="102"/>
      <c r="AM92" s="102"/>
      <c r="AN92" s="102"/>
      <c r="AO92" s="104"/>
      <c r="AP92" s="104"/>
      <c r="AQ92" s="103"/>
      <c r="AR92" s="47" t="str">
        <f t="shared" si="3"/>
        <v xml:space="preserve"> </v>
      </c>
      <c r="AS92" s="30" t="str">
        <f t="shared" si="4"/>
        <v xml:space="preserve"> </v>
      </c>
      <c r="AU92" s="12"/>
    </row>
    <row r="93" spans="1:47" s="2" customFormat="1" ht="16.350000000000001" customHeight="1" x14ac:dyDescent="0.25">
      <c r="A93" s="18">
        <v>42</v>
      </c>
      <c r="B93" s="115" t="str">
        <f>IF(Liste!C46=0," ",Liste!C46)</f>
        <v xml:space="preserve"> </v>
      </c>
      <c r="C93" s="114" t="str">
        <f>IF(Liste!D46=0," ",Liste!D46)</f>
        <v xml:space="preserve"> </v>
      </c>
      <c r="D93" s="101"/>
      <c r="E93" s="102"/>
      <c r="F93" s="102"/>
      <c r="G93" s="102"/>
      <c r="H93" s="102"/>
      <c r="I93" s="102"/>
      <c r="J93" s="102"/>
      <c r="K93" s="102"/>
      <c r="L93" s="102"/>
      <c r="M93" s="103"/>
      <c r="N93" s="101"/>
      <c r="O93" s="102"/>
      <c r="P93" s="102"/>
      <c r="Q93" s="102"/>
      <c r="R93" s="102"/>
      <c r="S93" s="102"/>
      <c r="T93" s="102"/>
      <c r="U93" s="102"/>
      <c r="V93" s="102"/>
      <c r="W93" s="103"/>
      <c r="X93" s="101"/>
      <c r="Y93" s="102"/>
      <c r="Z93" s="102"/>
      <c r="AA93" s="102"/>
      <c r="AB93" s="102"/>
      <c r="AC93" s="102"/>
      <c r="AD93" s="102"/>
      <c r="AE93" s="102"/>
      <c r="AF93" s="102"/>
      <c r="AG93" s="103"/>
      <c r="AH93" s="101"/>
      <c r="AI93" s="102"/>
      <c r="AJ93" s="102"/>
      <c r="AK93" s="102"/>
      <c r="AL93" s="102"/>
      <c r="AM93" s="102"/>
      <c r="AN93" s="102"/>
      <c r="AO93" s="104"/>
      <c r="AP93" s="104"/>
      <c r="AQ93" s="103"/>
      <c r="AR93" s="47" t="str">
        <f t="shared" si="3"/>
        <v xml:space="preserve"> </v>
      </c>
      <c r="AS93" s="30" t="str">
        <f t="shared" si="4"/>
        <v xml:space="preserve"> </v>
      </c>
      <c r="AU93" s="8"/>
    </row>
    <row r="94" spans="1:47" s="2" customFormat="1" ht="16.350000000000001" customHeight="1" x14ac:dyDescent="0.25">
      <c r="A94" s="18">
        <v>43</v>
      </c>
      <c r="B94" s="115" t="str">
        <f>IF(Liste!C47=0," ",Liste!C47)</f>
        <v xml:space="preserve"> </v>
      </c>
      <c r="C94" s="114" t="str">
        <f>IF(Liste!D47=0," ",Liste!D47)</f>
        <v xml:space="preserve"> </v>
      </c>
      <c r="D94" s="101"/>
      <c r="E94" s="102"/>
      <c r="F94" s="102"/>
      <c r="G94" s="102"/>
      <c r="H94" s="102"/>
      <c r="I94" s="102"/>
      <c r="J94" s="102"/>
      <c r="K94" s="102"/>
      <c r="L94" s="102"/>
      <c r="M94" s="103"/>
      <c r="N94" s="101"/>
      <c r="O94" s="102"/>
      <c r="P94" s="102"/>
      <c r="Q94" s="102"/>
      <c r="R94" s="102"/>
      <c r="S94" s="102"/>
      <c r="T94" s="102"/>
      <c r="U94" s="102"/>
      <c r="V94" s="102"/>
      <c r="W94" s="103"/>
      <c r="X94" s="101"/>
      <c r="Y94" s="102"/>
      <c r="Z94" s="102"/>
      <c r="AA94" s="102"/>
      <c r="AB94" s="102"/>
      <c r="AC94" s="102"/>
      <c r="AD94" s="102"/>
      <c r="AE94" s="102"/>
      <c r="AF94" s="102"/>
      <c r="AG94" s="103"/>
      <c r="AH94" s="101"/>
      <c r="AI94" s="102"/>
      <c r="AJ94" s="102"/>
      <c r="AK94" s="102"/>
      <c r="AL94" s="102"/>
      <c r="AM94" s="102"/>
      <c r="AN94" s="102"/>
      <c r="AO94" s="104"/>
      <c r="AP94" s="104"/>
      <c r="AQ94" s="103"/>
      <c r="AR94" s="47" t="str">
        <f t="shared" si="3"/>
        <v xml:space="preserve"> </v>
      </c>
      <c r="AS94" s="30" t="str">
        <f t="shared" si="4"/>
        <v xml:space="preserve"> </v>
      </c>
      <c r="AU94" s="8"/>
    </row>
    <row r="95" spans="1:47" s="2" customFormat="1" ht="16.350000000000001" customHeight="1" x14ac:dyDescent="0.25">
      <c r="A95" s="18">
        <v>44</v>
      </c>
      <c r="B95" s="115" t="str">
        <f>IF(Liste!C48=0," ",Liste!C48)</f>
        <v xml:space="preserve"> </v>
      </c>
      <c r="C95" s="114" t="str">
        <f>IF(Liste!D48=0," ",Liste!D48)</f>
        <v xml:space="preserve"> </v>
      </c>
      <c r="D95" s="101"/>
      <c r="E95" s="102"/>
      <c r="F95" s="102"/>
      <c r="G95" s="102"/>
      <c r="H95" s="102"/>
      <c r="I95" s="102"/>
      <c r="J95" s="102"/>
      <c r="K95" s="102"/>
      <c r="L95" s="102"/>
      <c r="M95" s="103"/>
      <c r="N95" s="101"/>
      <c r="O95" s="102"/>
      <c r="P95" s="102"/>
      <c r="Q95" s="102"/>
      <c r="R95" s="102"/>
      <c r="S95" s="102"/>
      <c r="T95" s="102"/>
      <c r="U95" s="102"/>
      <c r="V95" s="102"/>
      <c r="W95" s="103"/>
      <c r="X95" s="101"/>
      <c r="Y95" s="102"/>
      <c r="Z95" s="102"/>
      <c r="AA95" s="102"/>
      <c r="AB95" s="102"/>
      <c r="AC95" s="102"/>
      <c r="AD95" s="102"/>
      <c r="AE95" s="102"/>
      <c r="AF95" s="102"/>
      <c r="AG95" s="103"/>
      <c r="AH95" s="101"/>
      <c r="AI95" s="102"/>
      <c r="AJ95" s="102"/>
      <c r="AK95" s="102"/>
      <c r="AL95" s="102"/>
      <c r="AM95" s="102"/>
      <c r="AN95" s="102"/>
      <c r="AO95" s="104"/>
      <c r="AP95" s="104"/>
      <c r="AQ95" s="103"/>
      <c r="AR95" s="47" t="str">
        <f t="shared" si="3"/>
        <v xml:space="preserve"> </v>
      </c>
      <c r="AS95" s="30" t="str">
        <f t="shared" si="4"/>
        <v xml:space="preserve"> </v>
      </c>
      <c r="AU95" s="8"/>
    </row>
    <row r="96" spans="1:47" s="2" customFormat="1" ht="16.350000000000001" customHeight="1" x14ac:dyDescent="0.25">
      <c r="A96" s="18">
        <v>45</v>
      </c>
      <c r="B96" s="115" t="str">
        <f>IF(Liste!C49=0," ",Liste!C49)</f>
        <v xml:space="preserve"> </v>
      </c>
      <c r="C96" s="114" t="str">
        <f>IF(Liste!D49=0," ",Liste!D49)</f>
        <v xml:space="preserve"> </v>
      </c>
      <c r="D96" s="101"/>
      <c r="E96" s="102"/>
      <c r="F96" s="102"/>
      <c r="G96" s="102"/>
      <c r="H96" s="102"/>
      <c r="I96" s="102"/>
      <c r="J96" s="102"/>
      <c r="K96" s="102"/>
      <c r="L96" s="102"/>
      <c r="M96" s="103"/>
      <c r="N96" s="101"/>
      <c r="O96" s="102"/>
      <c r="P96" s="102"/>
      <c r="Q96" s="102"/>
      <c r="R96" s="102"/>
      <c r="S96" s="102"/>
      <c r="T96" s="102"/>
      <c r="U96" s="102"/>
      <c r="V96" s="102"/>
      <c r="W96" s="103"/>
      <c r="X96" s="101"/>
      <c r="Y96" s="102"/>
      <c r="Z96" s="102"/>
      <c r="AA96" s="102"/>
      <c r="AB96" s="102"/>
      <c r="AC96" s="102"/>
      <c r="AD96" s="102"/>
      <c r="AE96" s="102"/>
      <c r="AF96" s="102"/>
      <c r="AG96" s="103"/>
      <c r="AH96" s="101"/>
      <c r="AI96" s="102"/>
      <c r="AJ96" s="102"/>
      <c r="AK96" s="102"/>
      <c r="AL96" s="102"/>
      <c r="AM96" s="102"/>
      <c r="AN96" s="102"/>
      <c r="AO96" s="104"/>
      <c r="AP96" s="104"/>
      <c r="AQ96" s="103"/>
      <c r="AR96" s="47" t="str">
        <f t="shared" si="3"/>
        <v xml:space="preserve"> </v>
      </c>
      <c r="AS96" s="30" t="str">
        <f t="shared" si="4"/>
        <v xml:space="preserve"> </v>
      </c>
      <c r="AU96" s="8"/>
    </row>
    <row r="97" spans="1:46" s="2" customFormat="1" ht="16.350000000000001" customHeight="1" x14ac:dyDescent="0.25">
      <c r="A97" s="18">
        <v>46</v>
      </c>
      <c r="B97" s="115" t="str">
        <f>IF(Liste!C50=0," ",Liste!C50)</f>
        <v xml:space="preserve"> </v>
      </c>
      <c r="C97" s="114" t="str">
        <f>IF(Liste!D50=0," ",Liste!D50)</f>
        <v xml:space="preserve"> </v>
      </c>
      <c r="D97" s="101"/>
      <c r="E97" s="102"/>
      <c r="F97" s="102"/>
      <c r="G97" s="102"/>
      <c r="H97" s="102"/>
      <c r="I97" s="102"/>
      <c r="J97" s="102"/>
      <c r="K97" s="102"/>
      <c r="L97" s="102"/>
      <c r="M97" s="103"/>
      <c r="N97" s="101"/>
      <c r="O97" s="102"/>
      <c r="P97" s="102"/>
      <c r="Q97" s="102"/>
      <c r="R97" s="102"/>
      <c r="S97" s="102"/>
      <c r="T97" s="102"/>
      <c r="U97" s="102"/>
      <c r="V97" s="102"/>
      <c r="W97" s="103"/>
      <c r="X97" s="101"/>
      <c r="Y97" s="102"/>
      <c r="Z97" s="102"/>
      <c r="AA97" s="102"/>
      <c r="AB97" s="102"/>
      <c r="AC97" s="102"/>
      <c r="AD97" s="102"/>
      <c r="AE97" s="102"/>
      <c r="AF97" s="102"/>
      <c r="AG97" s="103"/>
      <c r="AH97" s="101"/>
      <c r="AI97" s="102"/>
      <c r="AJ97" s="102"/>
      <c r="AK97" s="102"/>
      <c r="AL97" s="102"/>
      <c r="AM97" s="102"/>
      <c r="AN97" s="102"/>
      <c r="AO97" s="104"/>
      <c r="AP97" s="104"/>
      <c r="AQ97" s="103"/>
      <c r="AR97" s="47" t="str">
        <f t="shared" si="3"/>
        <v xml:space="preserve"> </v>
      </c>
      <c r="AS97" s="30" t="str">
        <f t="shared" si="4"/>
        <v xml:space="preserve"> </v>
      </c>
    </row>
    <row r="98" spans="1:46" s="2" customFormat="1" ht="16.350000000000001" customHeight="1" x14ac:dyDescent="0.25">
      <c r="A98" s="18">
        <v>47</v>
      </c>
      <c r="B98" s="115" t="str">
        <f>IF(Liste!C51=0," ",Liste!C51)</f>
        <v xml:space="preserve"> </v>
      </c>
      <c r="C98" s="114" t="str">
        <f>IF(Liste!D51=0," ",Liste!D51)</f>
        <v xml:space="preserve"> </v>
      </c>
      <c r="D98" s="101"/>
      <c r="E98" s="102"/>
      <c r="F98" s="102"/>
      <c r="G98" s="102"/>
      <c r="H98" s="102"/>
      <c r="I98" s="102"/>
      <c r="J98" s="102"/>
      <c r="K98" s="102"/>
      <c r="L98" s="102"/>
      <c r="M98" s="103"/>
      <c r="N98" s="101"/>
      <c r="O98" s="102"/>
      <c r="P98" s="102"/>
      <c r="Q98" s="102"/>
      <c r="R98" s="102"/>
      <c r="S98" s="102"/>
      <c r="T98" s="102"/>
      <c r="U98" s="102"/>
      <c r="V98" s="102"/>
      <c r="W98" s="103"/>
      <c r="X98" s="101"/>
      <c r="Y98" s="102"/>
      <c r="Z98" s="102"/>
      <c r="AA98" s="102"/>
      <c r="AB98" s="102"/>
      <c r="AC98" s="102"/>
      <c r="AD98" s="102"/>
      <c r="AE98" s="102"/>
      <c r="AF98" s="102"/>
      <c r="AG98" s="103"/>
      <c r="AH98" s="101"/>
      <c r="AI98" s="102"/>
      <c r="AJ98" s="102"/>
      <c r="AK98" s="102"/>
      <c r="AL98" s="102"/>
      <c r="AM98" s="102"/>
      <c r="AN98" s="102"/>
      <c r="AO98" s="104"/>
      <c r="AP98" s="104"/>
      <c r="AQ98" s="103"/>
      <c r="AR98" s="47" t="str">
        <f t="shared" si="3"/>
        <v xml:space="preserve"> </v>
      </c>
      <c r="AS98" s="30" t="str">
        <f t="shared" si="4"/>
        <v xml:space="preserve"> </v>
      </c>
    </row>
    <row r="99" spans="1:46" s="2" customFormat="1" ht="16.350000000000001" customHeight="1" x14ac:dyDescent="0.25">
      <c r="A99" s="18">
        <v>48</v>
      </c>
      <c r="B99" s="115" t="str">
        <f>IF(Liste!C52=0," ",Liste!C52)</f>
        <v xml:space="preserve"> </v>
      </c>
      <c r="C99" s="114" t="str">
        <f>IF(Liste!D52=0," ",Liste!D52)</f>
        <v xml:space="preserve"> </v>
      </c>
      <c r="D99" s="105"/>
      <c r="E99" s="106"/>
      <c r="F99" s="106"/>
      <c r="G99" s="106"/>
      <c r="H99" s="106"/>
      <c r="I99" s="106"/>
      <c r="J99" s="106"/>
      <c r="K99" s="106"/>
      <c r="L99" s="106"/>
      <c r="M99" s="107"/>
      <c r="N99" s="105"/>
      <c r="O99" s="106"/>
      <c r="P99" s="106"/>
      <c r="Q99" s="106"/>
      <c r="R99" s="106"/>
      <c r="S99" s="106"/>
      <c r="T99" s="106"/>
      <c r="U99" s="106"/>
      <c r="V99" s="106"/>
      <c r="W99" s="107"/>
      <c r="X99" s="105"/>
      <c r="Y99" s="106"/>
      <c r="Z99" s="106"/>
      <c r="AA99" s="106"/>
      <c r="AB99" s="106"/>
      <c r="AC99" s="106"/>
      <c r="AD99" s="106"/>
      <c r="AE99" s="106"/>
      <c r="AF99" s="106"/>
      <c r="AG99" s="107"/>
      <c r="AH99" s="105"/>
      <c r="AI99" s="106"/>
      <c r="AJ99" s="106"/>
      <c r="AK99" s="106"/>
      <c r="AL99" s="106"/>
      <c r="AM99" s="106"/>
      <c r="AN99" s="106"/>
      <c r="AO99" s="108"/>
      <c r="AP99" s="108"/>
      <c r="AQ99" s="107"/>
      <c r="AR99" s="47" t="str">
        <f t="shared" si="3"/>
        <v xml:space="preserve"> </v>
      </c>
      <c r="AS99" s="30" t="str">
        <f t="shared" si="4"/>
        <v xml:space="preserve"> </v>
      </c>
    </row>
    <row r="100" spans="1:46" s="2" customFormat="1" ht="16.350000000000001" customHeight="1" thickBot="1" x14ac:dyDescent="0.3">
      <c r="A100" s="18">
        <v>49</v>
      </c>
      <c r="B100" s="115" t="str">
        <f>IF(Liste!C53=0," ",Liste!C53)</f>
        <v xml:space="preserve"> </v>
      </c>
      <c r="C100" s="114" t="str">
        <f>IF(Liste!D53=0," ",Liste!D53)</f>
        <v xml:space="preserve"> </v>
      </c>
      <c r="D100" s="109"/>
      <c r="E100" s="110"/>
      <c r="F100" s="110"/>
      <c r="G100" s="110"/>
      <c r="H100" s="110"/>
      <c r="I100" s="110"/>
      <c r="J100" s="110"/>
      <c r="K100" s="110"/>
      <c r="L100" s="110"/>
      <c r="M100" s="111"/>
      <c r="N100" s="109"/>
      <c r="O100" s="110"/>
      <c r="P100" s="110"/>
      <c r="Q100" s="110"/>
      <c r="R100" s="110"/>
      <c r="S100" s="110"/>
      <c r="T100" s="110"/>
      <c r="U100" s="110"/>
      <c r="V100" s="110"/>
      <c r="W100" s="111"/>
      <c r="X100" s="109"/>
      <c r="Y100" s="110"/>
      <c r="Z100" s="110"/>
      <c r="AA100" s="110"/>
      <c r="AB100" s="110"/>
      <c r="AC100" s="110"/>
      <c r="AD100" s="110"/>
      <c r="AE100" s="110"/>
      <c r="AF100" s="110"/>
      <c r="AG100" s="111"/>
      <c r="AH100" s="109"/>
      <c r="AI100" s="110"/>
      <c r="AJ100" s="110"/>
      <c r="AK100" s="110"/>
      <c r="AL100" s="110"/>
      <c r="AM100" s="110"/>
      <c r="AN100" s="110"/>
      <c r="AO100" s="112"/>
      <c r="AP100" s="112"/>
      <c r="AQ100" s="111"/>
      <c r="AR100" s="47" t="str">
        <f t="shared" si="3"/>
        <v xml:space="preserve"> </v>
      </c>
      <c r="AS100" s="30" t="str">
        <f t="shared" si="4"/>
        <v xml:space="preserve"> </v>
      </c>
    </row>
    <row r="101" spans="1:46" s="2" customFormat="1" ht="16.350000000000001" customHeight="1" thickBot="1" x14ac:dyDescent="0.3">
      <c r="A101" s="199" t="s">
        <v>7</v>
      </c>
      <c r="B101" s="200"/>
      <c r="C101" s="200"/>
      <c r="D101" s="46" t="str">
        <f>IF($D8=0," ",((SUM(D$52:D$100)/COUNT(D$52:D$100))*100)/$D8)</f>
        <v xml:space="preserve"> </v>
      </c>
      <c r="E101" s="46" t="str">
        <f>IF($D9=0," ",((SUM(E$52:E$100)/COUNT(E$52:E$100))*100)/$D9)</f>
        <v xml:space="preserve"> </v>
      </c>
      <c r="F101" s="46" t="str">
        <f>IF($D10=0," ",((SUM(F$52:F$100)/COUNT(F$52:F$100))*100)/$D10)</f>
        <v xml:space="preserve"> </v>
      </c>
      <c r="G101" s="46" t="str">
        <f>IF($D11=0," ",((SUM(G$52:G$100)/COUNT(G$52:G$100))*100)/$D11)</f>
        <v xml:space="preserve"> </v>
      </c>
      <c r="H101" s="46" t="str">
        <f>IF($D12=0," ",((SUM(H$52:H$100)/COUNT(H$52:H$100))*100)/$D12)</f>
        <v xml:space="preserve"> </v>
      </c>
      <c r="I101" s="46" t="str">
        <f>IF($D13=0," ",((SUM(I$52:I$100)/COUNT(I$52:I$100))*100)/$D13)</f>
        <v xml:space="preserve"> </v>
      </c>
      <c r="J101" s="46" t="str">
        <f>IF($D14=0," ",((SUM(J$52:J$100)/COUNT(J$52:J$100))*100)/$D14)</f>
        <v xml:space="preserve"> </v>
      </c>
      <c r="K101" s="46" t="str">
        <f>IF($D15=0," ",((SUM(K$52:K$100)/COUNT(K$52:K$100))*100)/$D15)</f>
        <v xml:space="preserve"> </v>
      </c>
      <c r="L101" s="46" t="str">
        <f>IF($D16=0," ",((SUM(L$52:L$100)/COUNT(L$52:L$100))*100)/$D16)</f>
        <v xml:space="preserve"> </v>
      </c>
      <c r="M101" s="46" t="str">
        <f>IF($D17=0," ",((SUM(M$52:M$100)/COUNT(M$52:M$100))*100)/$D17)</f>
        <v xml:space="preserve"> </v>
      </c>
      <c r="N101" s="46" t="str">
        <f>IF($D18=0," ",((SUM(N$52:N$100)/COUNT(N$52:N$100))*100)/$D18)</f>
        <v xml:space="preserve"> </v>
      </c>
      <c r="O101" s="46" t="str">
        <f>IF($D19=0," ",((SUM(O$52:O$100)/COUNT(O$52:O$100))*100)/$D19)</f>
        <v xml:space="preserve"> </v>
      </c>
      <c r="P101" s="46" t="str">
        <f>IF($D20=0," ",((SUM(P$52:P$100)/COUNT(P$52:P$100))*100)/$D20)</f>
        <v xml:space="preserve"> </v>
      </c>
      <c r="Q101" s="46" t="str">
        <f>IF($D21=0," ",((SUM(Q$52:Q$100)/COUNT(Q$52:Q$100))*100)/$D21)</f>
        <v xml:space="preserve"> </v>
      </c>
      <c r="R101" s="46" t="str">
        <f>IF($D22=0," ",((SUM(R$52:R$100)/COUNT(R$52:R$100))*100)/$D22)</f>
        <v xml:space="preserve"> </v>
      </c>
      <c r="S101" s="46" t="str">
        <f>IF($D23=0," ",((SUM(S$52:S$100)/COUNT(S$52:S$100))*100)/$D23)</f>
        <v xml:space="preserve"> </v>
      </c>
      <c r="T101" s="46" t="str">
        <f>IF($D24=0," ",((SUM(T$52:T$100)/COUNT(T$52:T$100))*100)/$D24)</f>
        <v xml:space="preserve"> </v>
      </c>
      <c r="U101" s="46" t="str">
        <f>IF($D25=0," ",((SUM(U$52:U$100)/COUNT(U$52:U$100))*100)/$D25)</f>
        <v xml:space="preserve"> </v>
      </c>
      <c r="V101" s="46" t="str">
        <f>IF($D26=0," ",((SUM(V$52:V$100)/COUNT(V$52:V$100))*100)/$D26)</f>
        <v xml:space="preserve"> </v>
      </c>
      <c r="W101" s="46" t="str">
        <f>IF($D27=0," ",((SUM(W$52:W$100)/COUNT(W$52:W$100))*100)/$D27)</f>
        <v xml:space="preserve"> </v>
      </c>
      <c r="X101" s="46" t="str">
        <f>IF($D28=0," ",((SUM(X$52:X$100)/COUNT(X$52:X$100))*100)/$D28)</f>
        <v xml:space="preserve"> </v>
      </c>
      <c r="Y101" s="46" t="str">
        <f>IF($D29=0," ",((SUM(Y$52:Y$100)/COUNT(Y$52:Y$100))*100)/$D29)</f>
        <v xml:space="preserve"> </v>
      </c>
      <c r="Z101" s="46" t="str">
        <f>IF($D30=0," ",((SUM(Z$52:Z$100)/COUNT(Z$52:Z$100))*100)/$D30)</f>
        <v xml:space="preserve"> </v>
      </c>
      <c r="AA101" s="46" t="str">
        <f>IF($D31=0," ",((SUM(AA$52:AA$100)/COUNT(AA$52:AA$100))*100)/$D31)</f>
        <v xml:space="preserve"> </v>
      </c>
      <c r="AB101" s="46" t="str">
        <f>IF($D32=0," ",((SUM(AB$52:AB$100)/COUNT(AB$52:AB$100))*100)/$D32)</f>
        <v xml:space="preserve"> </v>
      </c>
      <c r="AC101" s="46" t="str">
        <f>IF($D33=0," ",((SUM(AC$52:AC$100)/COUNT(AC$52:AC$100))*100)/$D33)</f>
        <v xml:space="preserve"> </v>
      </c>
      <c r="AD101" s="46" t="str">
        <f>IF($D34=0," ",((SUM(AD$52:AD$100)/COUNT(AD$52:AD$100))*100)/$D34)</f>
        <v xml:space="preserve"> </v>
      </c>
      <c r="AE101" s="46" t="str">
        <f>IF($D35=0," ",((SUM(AE$52:AE$100)/COUNT(AE$52:AE$100))*100)/$D35)</f>
        <v xml:space="preserve"> </v>
      </c>
      <c r="AF101" s="46" t="str">
        <f>IF($D36=0," ",((SUM(AF$52:AF$100)/COUNT(AF$52:AF$100))*100)/$D36)</f>
        <v xml:space="preserve"> </v>
      </c>
      <c r="AG101" s="46" t="str">
        <f>IF($D37=0," ",((SUM(AG$52:AG$100)/COUNT(AG$52:AG$100))*100)/$D37)</f>
        <v xml:space="preserve"> </v>
      </c>
      <c r="AH101" s="46" t="str">
        <f>IF($D38=0," ",((SUM(AH$52:AH$100)/COUNT(AH$52:AH$100))*100)/$D38)</f>
        <v xml:space="preserve"> </v>
      </c>
      <c r="AI101" s="46" t="str">
        <f>IF($D39=0," ",((SUM(AI$52:AI$100)/COUNT(AI$52:AI$100))*100)/$D39)</f>
        <v xml:space="preserve"> </v>
      </c>
      <c r="AJ101" s="46" t="str">
        <f>IF($D40=0," ",((SUM(AJ$52:AJ$100)/COUNT(AJ$52:AJ$100))*100)/$D40)</f>
        <v xml:space="preserve"> </v>
      </c>
      <c r="AK101" s="46" t="str">
        <f>IF($D41=0," ",((SUM(AK$52:AK$100)/COUNT(AK$52:AK$100))*100)/$D41)</f>
        <v xml:space="preserve"> </v>
      </c>
      <c r="AL101" s="46" t="str">
        <f>IF($D42=0," ",((SUM(AL$52:AL$100)/COUNT(AL$52:AL$100))*100)/$D42)</f>
        <v xml:space="preserve"> </v>
      </c>
      <c r="AM101" s="46" t="str">
        <f>IF($D43=0," ",((SUM(AM$52:AM$100)/COUNT(AM$52:AM$100))*100)/$D43)</f>
        <v xml:space="preserve"> </v>
      </c>
      <c r="AN101" s="46" t="str">
        <f>IF($D44=0," ",((SUM(AN$52:AN$100)/COUNT(AN$52:AN$100))*100)/$D44)</f>
        <v xml:space="preserve"> </v>
      </c>
      <c r="AO101" s="46" t="str">
        <f>IF($D45=0," ",((SUM(AO$52:AO$100)/COUNT(AO$52:AO$100))*100)/$D45)</f>
        <v xml:space="preserve"> </v>
      </c>
      <c r="AP101" s="46" t="str">
        <f>IF($D46=0," ",((SUM(AP$52:AP$100)/COUNT(AP$52:AP$100))*100)/$D46)</f>
        <v xml:space="preserve"> </v>
      </c>
      <c r="AQ101" s="46" t="str">
        <f>IF($D47=0," ",((SUM(AQ$52:AQ$100)/COUNT(AQ$52:AQ$100))*100)/$D47)</f>
        <v xml:space="preserve"> </v>
      </c>
      <c r="AR101" s="100"/>
      <c r="AS101" s="43"/>
    </row>
    <row r="102" spans="1:46" s="2" customFormat="1" ht="16.350000000000001" customHeight="1" x14ac:dyDescent="0.25">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6" s="2" customFormat="1" ht="16.350000000000001" customHeight="1" x14ac:dyDescent="0.25">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6" s="2" customFormat="1" ht="16.350000000000001" customHeight="1" x14ac:dyDescent="0.25">
      <c r="W104" s="27"/>
      <c r="X104" s="27"/>
      <c r="Y104" s="27"/>
      <c r="Z104" s="184">
        <f ca="1">TODAY()</f>
        <v>44567</v>
      </c>
      <c r="AA104" s="184"/>
      <c r="AB104" s="184"/>
      <c r="AC104" s="184"/>
      <c r="AD104" s="184"/>
      <c r="AE104" s="184"/>
      <c r="AF104" s="184"/>
      <c r="AG104" s="184"/>
      <c r="AH104" s="184"/>
      <c r="AI104" s="184"/>
      <c r="AJ104" s="184"/>
      <c r="AK104" s="184"/>
      <c r="AL104" s="184"/>
      <c r="AM104" s="184"/>
      <c r="AN104" s="184"/>
      <c r="AO104" s="184"/>
      <c r="AP104" s="184"/>
      <c r="AQ104" s="184"/>
      <c r="AR104" s="184"/>
      <c r="AS104" s="184"/>
      <c r="AT104" s="27"/>
    </row>
    <row r="105" spans="1:46" s="2" customFormat="1" ht="16.350000000000001" customHeight="1" x14ac:dyDescent="0.25">
      <c r="W105" s="29"/>
      <c r="X105" s="29"/>
      <c r="Y105" s="29"/>
      <c r="Z105" s="185" t="str">
        <f>IF(Liste!H10=0," ",Liste!H10)</f>
        <v>RECEP KAYA</v>
      </c>
      <c r="AA105" s="185"/>
      <c r="AB105" s="185"/>
      <c r="AC105" s="185"/>
      <c r="AD105" s="185"/>
      <c r="AE105" s="185"/>
      <c r="AF105" s="185"/>
      <c r="AG105" s="185"/>
      <c r="AH105" s="185"/>
      <c r="AI105" s="185"/>
      <c r="AJ105" s="185"/>
      <c r="AK105" s="185"/>
      <c r="AL105" s="185"/>
      <c r="AM105" s="185"/>
      <c r="AN105" s="185"/>
      <c r="AO105" s="185"/>
      <c r="AP105" s="185"/>
      <c r="AQ105" s="185"/>
      <c r="AR105" s="185"/>
      <c r="AS105" s="185"/>
      <c r="AT105" s="29"/>
    </row>
    <row r="106" spans="1:46" s="2" customFormat="1" ht="16.350000000000001" customHeight="1" x14ac:dyDescent="0.25">
      <c r="W106" s="28"/>
      <c r="X106" s="28"/>
      <c r="Y106" s="28"/>
      <c r="Z106" s="179" t="s">
        <v>39</v>
      </c>
      <c r="AA106" s="179"/>
      <c r="AB106" s="179"/>
      <c r="AC106" s="179"/>
      <c r="AD106" s="179"/>
      <c r="AE106" s="179"/>
      <c r="AF106" s="179"/>
      <c r="AG106" s="179"/>
      <c r="AH106" s="179"/>
      <c r="AI106" s="179"/>
      <c r="AJ106" s="179"/>
      <c r="AK106" s="179"/>
      <c r="AL106" s="179"/>
      <c r="AM106" s="179"/>
      <c r="AN106" s="179"/>
      <c r="AO106" s="179"/>
      <c r="AP106" s="179"/>
      <c r="AQ106" s="179"/>
      <c r="AR106" s="179"/>
      <c r="AS106" s="179"/>
      <c r="AT106" s="28"/>
    </row>
    <row r="107" spans="1:46" ht="16.350000000000001" customHeight="1" x14ac:dyDescent="0.25"/>
  </sheetData>
  <sheetProtection selectLockedCells="1"/>
  <mergeCells count="91">
    <mergeCell ref="B31:C31"/>
    <mergeCell ref="B32:C32"/>
    <mergeCell ref="B33:C33"/>
    <mergeCell ref="B34:C34"/>
    <mergeCell ref="B35:C35"/>
    <mergeCell ref="C3:D3"/>
    <mergeCell ref="C4:D4"/>
    <mergeCell ref="C5:D5"/>
    <mergeCell ref="P5:AS5"/>
    <mergeCell ref="B30:C30"/>
    <mergeCell ref="P6:AS9"/>
    <mergeCell ref="A7:C7"/>
    <mergeCell ref="F7:N7"/>
    <mergeCell ref="B8:C8"/>
    <mergeCell ref="F8:L8"/>
    <mergeCell ref="M8:N8"/>
    <mergeCell ref="B9:C9"/>
    <mergeCell ref="F9:L9"/>
    <mergeCell ref="M9:N9"/>
    <mergeCell ref="B10:C10"/>
    <mergeCell ref="F10:L10"/>
    <mergeCell ref="A1:AS1"/>
    <mergeCell ref="AU1:AW7"/>
    <mergeCell ref="A2:B2"/>
    <mergeCell ref="C2:N2"/>
    <mergeCell ref="P2:AS3"/>
    <mergeCell ref="A3:B3"/>
    <mergeCell ref="E3:H3"/>
    <mergeCell ref="I3:N3"/>
    <mergeCell ref="A4:B4"/>
    <mergeCell ref="E4:H4"/>
    <mergeCell ref="I4:N4"/>
    <mergeCell ref="P4:AA4"/>
    <mergeCell ref="AB4:AR4"/>
    <mergeCell ref="A5:B5"/>
    <mergeCell ref="E5:H5"/>
    <mergeCell ref="I5:N5"/>
    <mergeCell ref="M10:N10"/>
    <mergeCell ref="P10:AS13"/>
    <mergeCell ref="B11:C11"/>
    <mergeCell ref="F11:L11"/>
    <mergeCell ref="M11:N11"/>
    <mergeCell ref="B12:C12"/>
    <mergeCell ref="F12:L12"/>
    <mergeCell ref="M12:N12"/>
    <mergeCell ref="B13:C13"/>
    <mergeCell ref="F13:N13"/>
    <mergeCell ref="B14:C14"/>
    <mergeCell ref="F14:L14"/>
    <mergeCell ref="M14:N14"/>
    <mergeCell ref="AA14:AS14"/>
    <mergeCell ref="B15:C15"/>
    <mergeCell ref="F15:L15"/>
    <mergeCell ref="M15:N15"/>
    <mergeCell ref="AA15:AS15"/>
    <mergeCell ref="B16:C16"/>
    <mergeCell ref="B17:C17"/>
    <mergeCell ref="F17:AS17"/>
    <mergeCell ref="B18:C18"/>
    <mergeCell ref="B19:C19"/>
    <mergeCell ref="B20:C20"/>
    <mergeCell ref="B21:C21"/>
    <mergeCell ref="B22:C22"/>
    <mergeCell ref="B23:C23"/>
    <mergeCell ref="B24:C24"/>
    <mergeCell ref="B25:C25"/>
    <mergeCell ref="B26:C26"/>
    <mergeCell ref="B27:C27"/>
    <mergeCell ref="B28:C28"/>
    <mergeCell ref="B29:C29"/>
    <mergeCell ref="B36:C36"/>
    <mergeCell ref="B37:C37"/>
    <mergeCell ref="B38:C38"/>
    <mergeCell ref="B39:C39"/>
    <mergeCell ref="B40:C40"/>
    <mergeCell ref="B41:C41"/>
    <mergeCell ref="B42:C42"/>
    <mergeCell ref="B43:C43"/>
    <mergeCell ref="B44:C44"/>
    <mergeCell ref="B45:C45"/>
    <mergeCell ref="B46:C46"/>
    <mergeCell ref="B47:C47"/>
    <mergeCell ref="A48:C48"/>
    <mergeCell ref="A50:C50"/>
    <mergeCell ref="D50:AQ50"/>
    <mergeCell ref="Z106:AS106"/>
    <mergeCell ref="AR50:AR51"/>
    <mergeCell ref="AS50:AS51"/>
    <mergeCell ref="A101:C101"/>
    <mergeCell ref="Z104:AS104"/>
    <mergeCell ref="Z105:AS105"/>
  </mergeCells>
  <phoneticPr fontId="20" type="noConversion"/>
  <conditionalFormatting sqref="D101:AQ101">
    <cfRule type="cellIs" dxfId="18" priority="4" stopIfTrue="1" operator="lessThan">
      <formula>50</formula>
    </cfRule>
  </conditionalFormatting>
  <conditionalFormatting sqref="D101:AQ101">
    <cfRule type="cellIs" dxfId="17" priority="2" stopIfTrue="1" operator="lessThan">
      <formula>50</formula>
    </cfRule>
    <cfRule type="cellIs" dxfId="16" priority="3" stopIfTrue="1" operator="lessThan">
      <formula>50</formula>
    </cfRule>
  </conditionalFormatting>
  <conditionalFormatting sqref="AS52:AS100">
    <cfRule type="cellIs" dxfId="15" priority="1" operator="equal">
      <formula>"GEÇMEZ"</formula>
    </cfRule>
  </conditionalFormatting>
  <hyperlinks>
    <hyperlink ref="AH3" r:id="rId1" display="www.geometriarsivi.com" xr:uid="{00000000-0004-0000-0300-000000000000}"/>
  </hyperlinks>
  <printOptions horizontalCentered="1" verticalCentered="1"/>
  <pageMargins left="0.11811023622047245" right="0.11811023622047245" top="0.11811023622047245" bottom="0.11811023622047245" header="0" footer="0"/>
  <pageSetup paperSize="9" scale="62" fitToHeight="2" orientation="landscape" r:id="rId2"/>
  <headerFooter alignWithMargins="0"/>
  <rowBreaks count="1" manualBreakCount="1">
    <brk id="49" max="4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tabColor rgb="FF00B0F0"/>
  </sheetPr>
  <dimension ref="A1:AW107"/>
  <sheetViews>
    <sheetView topLeftCell="A42" zoomScale="70" zoomScaleNormal="70" zoomScaleSheetLayoutView="55" workbookViewId="0">
      <selection activeCell="H80" sqref="H80"/>
    </sheetView>
  </sheetViews>
  <sheetFormatPr defaultColWidth="9.109375" defaultRowHeight="13.2" x14ac:dyDescent="0.25"/>
  <cols>
    <col min="1" max="1" width="5.33203125" style="2" customWidth="1"/>
    <col min="2" max="2" width="6.6640625" style="2" customWidth="1"/>
    <col min="3" max="3" width="27" style="2" bestFit="1" customWidth="1"/>
    <col min="4" max="43" width="4.5546875" style="2" customWidth="1"/>
    <col min="44" max="44" width="5.5546875" style="2" customWidth="1"/>
    <col min="45" max="45" width="10.33203125" style="2" customWidth="1"/>
    <col min="46" max="46" width="8.44140625" style="2" customWidth="1"/>
    <col min="47" max="47" width="23.44140625" style="8" customWidth="1"/>
    <col min="48" max="48" width="9.109375" style="9"/>
    <col min="49" max="49" width="25" style="9" customWidth="1"/>
    <col min="50" max="82" width="0" style="2" hidden="1" customWidth="1"/>
    <col min="83" max="16384" width="9.109375" style="2"/>
  </cols>
  <sheetData>
    <row r="1" spans="1:49" ht="33.75" customHeight="1" thickBot="1" x14ac:dyDescent="0.3">
      <c r="A1" s="234" t="s">
        <v>21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5"/>
      <c r="AU1" s="167" t="s">
        <v>31</v>
      </c>
      <c r="AV1" s="167"/>
      <c r="AW1" s="167"/>
    </row>
    <row r="2" spans="1:49" ht="17.25" customHeight="1" x14ac:dyDescent="0.25">
      <c r="A2" s="243" t="s">
        <v>12</v>
      </c>
      <c r="B2" s="244"/>
      <c r="C2" s="245" t="str">
        <f>Liste!G4&amp;Liste!H4</f>
        <v>:SADREDDİN KONEVİ KIZ ANADOLU İ.H.L.</v>
      </c>
      <c r="D2" s="245"/>
      <c r="E2" s="245"/>
      <c r="F2" s="245"/>
      <c r="G2" s="245"/>
      <c r="H2" s="245"/>
      <c r="I2" s="245"/>
      <c r="J2" s="245"/>
      <c r="K2" s="245"/>
      <c r="L2" s="245"/>
      <c r="M2" s="245"/>
      <c r="N2" s="246"/>
      <c r="O2" s="15"/>
      <c r="P2" s="237" t="s">
        <v>11</v>
      </c>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9"/>
      <c r="AT2" s="5"/>
      <c r="AU2" s="167"/>
      <c r="AV2" s="167"/>
      <c r="AW2" s="167"/>
    </row>
    <row r="3" spans="1:49" ht="17.25" customHeight="1" thickBot="1" x14ac:dyDescent="0.3">
      <c r="A3" s="168" t="s">
        <v>13</v>
      </c>
      <c r="B3" s="169"/>
      <c r="C3" s="170" t="str">
        <f>Liste!G5&amp;Liste!H5</f>
        <v>:2021-2022</v>
      </c>
      <c r="D3" s="170"/>
      <c r="E3" s="235" t="s">
        <v>15</v>
      </c>
      <c r="F3" s="235"/>
      <c r="G3" s="235"/>
      <c r="H3" s="235"/>
      <c r="I3" s="170" t="str">
        <f>Liste!G6&amp;" "&amp;Liste!H6</f>
        <v>: 9/C</v>
      </c>
      <c r="J3" s="170"/>
      <c r="K3" s="170"/>
      <c r="L3" s="170"/>
      <c r="M3" s="170"/>
      <c r="N3" s="236"/>
      <c r="O3" s="3"/>
      <c r="P3" s="240"/>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2"/>
      <c r="AU3" s="167"/>
      <c r="AV3" s="167"/>
      <c r="AW3" s="167"/>
    </row>
    <row r="4" spans="1:49" ht="17.25" customHeight="1" x14ac:dyDescent="0.25">
      <c r="A4" s="168" t="s">
        <v>14</v>
      </c>
      <c r="B4" s="169"/>
      <c r="C4" s="170" t="s">
        <v>87</v>
      </c>
      <c r="D4" s="170"/>
      <c r="E4" s="235" t="s">
        <v>32</v>
      </c>
      <c r="F4" s="235"/>
      <c r="G4" s="235"/>
      <c r="H4" s="235"/>
      <c r="I4" s="170" t="s">
        <v>38</v>
      </c>
      <c r="J4" s="170"/>
      <c r="K4" s="170"/>
      <c r="L4" s="170"/>
      <c r="M4" s="170"/>
      <c r="N4" s="236"/>
      <c r="O4" s="15"/>
      <c r="P4" s="247" t="s">
        <v>18</v>
      </c>
      <c r="Q4" s="248"/>
      <c r="R4" s="248"/>
      <c r="S4" s="248"/>
      <c r="T4" s="248"/>
      <c r="U4" s="248"/>
      <c r="V4" s="248"/>
      <c r="W4" s="248"/>
      <c r="X4" s="248"/>
      <c r="Y4" s="248"/>
      <c r="Z4" s="248"/>
      <c r="AA4" s="248"/>
      <c r="AB4" s="249" t="e">
        <f>M15</f>
        <v>#DIV/0!</v>
      </c>
      <c r="AC4" s="249"/>
      <c r="AD4" s="249"/>
      <c r="AE4" s="249"/>
      <c r="AF4" s="249"/>
      <c r="AG4" s="249"/>
      <c r="AH4" s="249"/>
      <c r="AI4" s="249"/>
      <c r="AJ4" s="249"/>
      <c r="AK4" s="249"/>
      <c r="AL4" s="249"/>
      <c r="AM4" s="249"/>
      <c r="AN4" s="249"/>
      <c r="AO4" s="249"/>
      <c r="AP4" s="249"/>
      <c r="AQ4" s="249"/>
      <c r="AR4" s="249"/>
      <c r="AS4" s="35" t="s">
        <v>19</v>
      </c>
      <c r="AU4" s="167"/>
      <c r="AV4" s="167"/>
      <c r="AW4" s="167"/>
    </row>
    <row r="5" spans="1:49" ht="17.25" customHeight="1" thickBot="1" x14ac:dyDescent="0.3">
      <c r="A5" s="171" t="s">
        <v>26</v>
      </c>
      <c r="B5" s="172"/>
      <c r="C5" s="212" t="str">
        <f>Liste!G7&amp;Liste!H8</f>
        <v>:MEHMET DEMİRKAN</v>
      </c>
      <c r="D5" s="212"/>
      <c r="E5" s="230" t="s">
        <v>25</v>
      </c>
      <c r="F5" s="230"/>
      <c r="G5" s="230"/>
      <c r="H5" s="230"/>
      <c r="I5" s="212" t="str">
        <f>Liste!G8&amp;" "&amp;Liste!H7</f>
        <v>: MATEMATİK</v>
      </c>
      <c r="J5" s="212"/>
      <c r="K5" s="212"/>
      <c r="L5" s="212"/>
      <c r="M5" s="212"/>
      <c r="N5" s="250"/>
      <c r="O5" s="15"/>
      <c r="P5" s="207" t="s">
        <v>41</v>
      </c>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c r="AU5" s="167"/>
      <c r="AV5" s="167"/>
      <c r="AW5" s="167"/>
    </row>
    <row r="6" spans="1:49" ht="25.5" customHeight="1" thickBot="1" x14ac:dyDescent="0.3">
      <c r="A6" s="3"/>
      <c r="B6" s="3"/>
      <c r="C6" s="3"/>
      <c r="D6" s="3"/>
      <c r="E6" s="3"/>
      <c r="F6" s="3"/>
      <c r="G6" s="3"/>
      <c r="H6" s="3"/>
      <c r="I6" s="3"/>
      <c r="J6" s="3"/>
      <c r="K6" s="3"/>
      <c r="L6" s="3"/>
      <c r="M6" s="3"/>
      <c r="N6" s="3"/>
      <c r="O6" s="15"/>
      <c r="P6" s="218" t="str">
        <f>AW8&amp;AW9&amp;AW10&amp;AW11&amp;AW12&amp;AW13&amp;AW14&amp;AW15&amp;AW16&amp;AW17&amp;AW18&amp;AW19&amp;AW20&amp;AW21&amp;AW22&amp;AW23&amp;AW24&amp;AW25&amp;AW26&amp;AW27&amp;AW28&amp;AW29&amp;AW30&amp;AW31&amp;AW32&amp;AW33&amp;AW34&amp;AW35&amp;AW36&amp;AW37&amp;AW38&amp;AW39&amp;AW40&amp;AW41&amp;AW42&amp;AW43&amp;AW44&amp;AW45&amp;AW46&amp;AW47</f>
        <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20"/>
      <c r="AU6" s="167"/>
      <c r="AV6" s="167"/>
      <c r="AW6" s="167"/>
    </row>
    <row r="7" spans="1:49" ht="25.5" customHeight="1" thickBot="1" x14ac:dyDescent="0.3">
      <c r="A7" s="213" t="s">
        <v>20</v>
      </c>
      <c r="B7" s="214"/>
      <c r="C7" s="215"/>
      <c r="D7" s="41" t="s">
        <v>16</v>
      </c>
      <c r="E7" s="3"/>
      <c r="F7" s="176" t="s">
        <v>9</v>
      </c>
      <c r="G7" s="177"/>
      <c r="H7" s="177"/>
      <c r="I7" s="177"/>
      <c r="J7" s="177"/>
      <c r="K7" s="177"/>
      <c r="L7" s="177"/>
      <c r="M7" s="177"/>
      <c r="N7" s="178"/>
      <c r="O7" s="16"/>
      <c r="P7" s="218"/>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20"/>
      <c r="AU7" s="167"/>
      <c r="AV7" s="167"/>
      <c r="AW7" s="167"/>
    </row>
    <row r="8" spans="1:49" ht="25.5" customHeight="1" x14ac:dyDescent="0.25">
      <c r="A8" s="25">
        <v>1</v>
      </c>
      <c r="B8" s="166"/>
      <c r="C8" s="166"/>
      <c r="D8" s="48"/>
      <c r="E8" s="3"/>
      <c r="F8" s="210" t="s">
        <v>33</v>
      </c>
      <c r="G8" s="211"/>
      <c r="H8" s="211"/>
      <c r="I8" s="211"/>
      <c r="J8" s="211"/>
      <c r="K8" s="211"/>
      <c r="L8" s="211"/>
      <c r="M8" s="174">
        <f>COUNTIF(AS52:AS100,"GEÇMEZ")</f>
        <v>0</v>
      </c>
      <c r="N8" s="175"/>
      <c r="O8" s="16"/>
      <c r="P8" s="218"/>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20"/>
      <c r="AU8" s="10" t="str">
        <f t="shared" ref="AU8:AU25" si="0">IF(B8=0,"",B8)</f>
        <v/>
      </c>
      <c r="AV8" s="11" t="str">
        <f>D101</f>
        <v xml:space="preserve"> </v>
      </c>
      <c r="AW8" s="9" t="str">
        <f>IF(AV8&lt;50,"   * "&amp;AU8,"")</f>
        <v/>
      </c>
    </row>
    <row r="9" spans="1:49" ht="25.5" customHeight="1" thickBot="1" x14ac:dyDescent="0.3">
      <c r="A9" s="25">
        <v>2</v>
      </c>
      <c r="B9" s="166"/>
      <c r="C9" s="166"/>
      <c r="D9" s="48"/>
      <c r="E9" s="3"/>
      <c r="F9" s="210" t="s">
        <v>34</v>
      </c>
      <c r="G9" s="211"/>
      <c r="H9" s="211"/>
      <c r="I9" s="211"/>
      <c r="J9" s="211"/>
      <c r="K9" s="211"/>
      <c r="L9" s="211"/>
      <c r="M9" s="174">
        <f>COUNTIF(AS52:AS100,"GEÇER")</f>
        <v>0</v>
      </c>
      <c r="N9" s="175"/>
      <c r="O9" s="16"/>
      <c r="P9" s="218"/>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20"/>
      <c r="AU9" s="10" t="str">
        <f t="shared" si="0"/>
        <v/>
      </c>
      <c r="AV9" s="11" t="str">
        <f>E101</f>
        <v xml:space="preserve"> </v>
      </c>
      <c r="AW9" s="9" t="str">
        <f t="shared" ref="AW9:AW47" si="1">IF(AV9&lt;50,"   * "&amp;AU9,"")</f>
        <v/>
      </c>
    </row>
    <row r="10" spans="1:49" ht="17.25" customHeight="1" x14ac:dyDescent="0.25">
      <c r="A10" s="25">
        <v>3</v>
      </c>
      <c r="B10" s="166"/>
      <c r="C10" s="166"/>
      <c r="D10" s="48"/>
      <c r="E10" s="3"/>
      <c r="F10" s="210" t="s">
        <v>35</v>
      </c>
      <c r="G10" s="211"/>
      <c r="H10" s="211"/>
      <c r="I10" s="211"/>
      <c r="J10" s="211"/>
      <c r="K10" s="211"/>
      <c r="L10" s="211"/>
      <c r="M10" s="174">
        <f>COUNTIF(AS52:AS100,"ORTA")</f>
        <v>0</v>
      </c>
      <c r="N10" s="175"/>
      <c r="O10" s="16"/>
      <c r="P10" s="221" t="s">
        <v>42</v>
      </c>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3"/>
      <c r="AU10" s="10" t="str">
        <f t="shared" si="0"/>
        <v/>
      </c>
      <c r="AV10" s="11" t="str">
        <f>F101</f>
        <v xml:space="preserve"> </v>
      </c>
      <c r="AW10" s="9" t="str">
        <f t="shared" si="1"/>
        <v/>
      </c>
    </row>
    <row r="11" spans="1:49" ht="17.25" customHeight="1" x14ac:dyDescent="0.25">
      <c r="A11" s="25">
        <v>4</v>
      </c>
      <c r="B11" s="166"/>
      <c r="C11" s="166"/>
      <c r="D11" s="48"/>
      <c r="E11" s="3"/>
      <c r="F11" s="210" t="s">
        <v>36</v>
      </c>
      <c r="G11" s="211"/>
      <c r="H11" s="211"/>
      <c r="I11" s="211"/>
      <c r="J11" s="211"/>
      <c r="K11" s="211"/>
      <c r="L11" s="211"/>
      <c r="M11" s="174">
        <f>COUNTIF(AS52:AS100,"İYİ")</f>
        <v>0</v>
      </c>
      <c r="N11" s="175"/>
      <c r="O11" s="16"/>
      <c r="P11" s="224"/>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6"/>
      <c r="AU11" s="10" t="str">
        <f t="shared" si="0"/>
        <v/>
      </c>
      <c r="AV11" s="11" t="str">
        <f>G101</f>
        <v xml:space="preserve"> </v>
      </c>
      <c r="AW11" s="9" t="str">
        <f t="shared" si="1"/>
        <v/>
      </c>
    </row>
    <row r="12" spans="1:49" ht="17.25" customHeight="1" x14ac:dyDescent="0.25">
      <c r="A12" s="25">
        <v>5</v>
      </c>
      <c r="B12" s="166"/>
      <c r="C12" s="166"/>
      <c r="D12" s="48"/>
      <c r="E12" s="3"/>
      <c r="F12" s="210" t="s">
        <v>37</v>
      </c>
      <c r="G12" s="211"/>
      <c r="H12" s="211"/>
      <c r="I12" s="211"/>
      <c r="J12" s="211"/>
      <c r="K12" s="211"/>
      <c r="L12" s="211"/>
      <c r="M12" s="174">
        <f>COUNTIF(AS52:AS100,"PEKİYİ")</f>
        <v>0</v>
      </c>
      <c r="N12" s="175"/>
      <c r="O12" s="16"/>
      <c r="P12" s="224"/>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6"/>
      <c r="AU12" s="10" t="str">
        <f t="shared" si="0"/>
        <v/>
      </c>
      <c r="AV12" s="11" t="str">
        <f>H101</f>
        <v xml:space="preserve"> </v>
      </c>
      <c r="AW12" s="9" t="str">
        <f t="shared" si="1"/>
        <v/>
      </c>
    </row>
    <row r="13" spans="1:49" ht="17.25" customHeight="1" thickBot="1" x14ac:dyDescent="0.3">
      <c r="A13" s="25">
        <v>6</v>
      </c>
      <c r="B13" s="166"/>
      <c r="C13" s="166"/>
      <c r="D13" s="48"/>
      <c r="E13" s="3"/>
      <c r="F13" s="231"/>
      <c r="G13" s="232"/>
      <c r="H13" s="232"/>
      <c r="I13" s="232"/>
      <c r="J13" s="232"/>
      <c r="K13" s="232"/>
      <c r="L13" s="232"/>
      <c r="M13" s="232"/>
      <c r="N13" s="233"/>
      <c r="O13" s="16"/>
      <c r="P13" s="227"/>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9"/>
      <c r="AU13" s="10" t="str">
        <f t="shared" si="0"/>
        <v/>
      </c>
      <c r="AV13" s="11" t="str">
        <f>I101</f>
        <v xml:space="preserve"> </v>
      </c>
      <c r="AW13" s="9" t="str">
        <f t="shared" si="1"/>
        <v/>
      </c>
    </row>
    <row r="14" spans="1:49" ht="17.25" customHeight="1" x14ac:dyDescent="0.25">
      <c r="A14" s="25">
        <v>7</v>
      </c>
      <c r="B14" s="166"/>
      <c r="C14" s="166"/>
      <c r="D14" s="48"/>
      <c r="E14" s="3"/>
      <c r="F14" s="210" t="s">
        <v>10</v>
      </c>
      <c r="G14" s="211"/>
      <c r="H14" s="211"/>
      <c r="I14" s="211"/>
      <c r="J14" s="211"/>
      <c r="K14" s="211"/>
      <c r="L14" s="211"/>
      <c r="M14" s="216" t="str">
        <f>IF(COUNT(AR52:AR100)=0," ",SUM(AR52:AR100)/COUNT(AR52:AR100))</f>
        <v xml:space="preserve"> </v>
      </c>
      <c r="N14" s="217"/>
      <c r="O14" s="17"/>
      <c r="P14" s="36"/>
      <c r="Q14" s="37"/>
      <c r="R14" s="37"/>
      <c r="S14" s="37"/>
      <c r="T14" s="37"/>
      <c r="U14" s="37"/>
      <c r="V14" s="37"/>
      <c r="W14" s="37"/>
      <c r="X14" s="37"/>
      <c r="Y14" s="37"/>
      <c r="Z14" s="37"/>
      <c r="AA14" s="180" t="str">
        <f>Liste!H8</f>
        <v>MEHMET DEMİRKAN</v>
      </c>
      <c r="AB14" s="180"/>
      <c r="AC14" s="180"/>
      <c r="AD14" s="180"/>
      <c r="AE14" s="180"/>
      <c r="AF14" s="180"/>
      <c r="AG14" s="180"/>
      <c r="AH14" s="180"/>
      <c r="AI14" s="180"/>
      <c r="AJ14" s="180"/>
      <c r="AK14" s="180"/>
      <c r="AL14" s="180"/>
      <c r="AM14" s="180"/>
      <c r="AN14" s="180"/>
      <c r="AO14" s="180"/>
      <c r="AP14" s="180"/>
      <c r="AQ14" s="180"/>
      <c r="AR14" s="180"/>
      <c r="AS14" s="181"/>
      <c r="AU14" s="10" t="str">
        <f t="shared" si="0"/>
        <v/>
      </c>
      <c r="AV14" s="11" t="str">
        <f>J101</f>
        <v xml:space="preserve"> </v>
      </c>
      <c r="AW14" s="9" t="str">
        <f t="shared" si="1"/>
        <v/>
      </c>
    </row>
    <row r="15" spans="1:49" ht="17.25" customHeight="1" thickBot="1" x14ac:dyDescent="0.3">
      <c r="A15" s="25">
        <v>8</v>
      </c>
      <c r="B15" s="166"/>
      <c r="C15" s="166"/>
      <c r="D15" s="48"/>
      <c r="E15" s="3"/>
      <c r="F15" s="197" t="s">
        <v>40</v>
      </c>
      <c r="G15" s="198"/>
      <c r="H15" s="198"/>
      <c r="I15" s="198"/>
      <c r="J15" s="198"/>
      <c r="K15" s="198"/>
      <c r="L15" s="198"/>
      <c r="M15" s="195" t="e">
        <f>SUM(M9:M12)/SUM(M8:M12)</f>
        <v>#DIV/0!</v>
      </c>
      <c r="N15" s="196"/>
      <c r="O15" s="16"/>
      <c r="P15" s="38"/>
      <c r="Q15" s="39"/>
      <c r="R15" s="39"/>
      <c r="S15" s="39"/>
      <c r="T15" s="39"/>
      <c r="U15" s="39"/>
      <c r="V15" s="39"/>
      <c r="W15" s="39"/>
      <c r="X15" s="39"/>
      <c r="Y15" s="39"/>
      <c r="Z15" s="39"/>
      <c r="AA15" s="182" t="str">
        <f>Liste!H9</f>
        <v>MATEMATİK</v>
      </c>
      <c r="AB15" s="182"/>
      <c r="AC15" s="182"/>
      <c r="AD15" s="182"/>
      <c r="AE15" s="182"/>
      <c r="AF15" s="182"/>
      <c r="AG15" s="182"/>
      <c r="AH15" s="182"/>
      <c r="AI15" s="182"/>
      <c r="AJ15" s="182"/>
      <c r="AK15" s="182"/>
      <c r="AL15" s="182"/>
      <c r="AM15" s="182"/>
      <c r="AN15" s="182"/>
      <c r="AO15" s="182"/>
      <c r="AP15" s="182"/>
      <c r="AQ15" s="182"/>
      <c r="AR15" s="182"/>
      <c r="AS15" s="183"/>
      <c r="AU15" s="10" t="str">
        <f t="shared" si="0"/>
        <v/>
      </c>
      <c r="AV15" s="11" t="str">
        <f>K101</f>
        <v xml:space="preserve"> </v>
      </c>
      <c r="AW15" s="9" t="str">
        <f t="shared" si="1"/>
        <v/>
      </c>
    </row>
    <row r="16" spans="1:49" ht="17.25" customHeight="1" thickBot="1" x14ac:dyDescent="0.3">
      <c r="A16" s="25">
        <v>9</v>
      </c>
      <c r="B16" s="166"/>
      <c r="C16" s="166"/>
      <c r="D16" s="48"/>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4"/>
      <c r="AU16" s="10" t="str">
        <f t="shared" si="0"/>
        <v/>
      </c>
      <c r="AV16" s="11" t="str">
        <f>L101</f>
        <v xml:space="preserve"> </v>
      </c>
      <c r="AW16" s="9" t="str">
        <f t="shared" si="1"/>
        <v/>
      </c>
    </row>
    <row r="17" spans="1:49" ht="17.25" customHeight="1" x14ac:dyDescent="0.25">
      <c r="A17" s="25">
        <v>10</v>
      </c>
      <c r="B17" s="166"/>
      <c r="C17" s="166"/>
      <c r="D17" s="48"/>
      <c r="E17" s="15"/>
      <c r="F17" s="190" t="s">
        <v>17</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2"/>
      <c r="AU17" s="10" t="str">
        <f t="shared" si="0"/>
        <v/>
      </c>
      <c r="AV17" s="11" t="str">
        <f>M101</f>
        <v xml:space="preserve"> </v>
      </c>
      <c r="AW17" s="9" t="str">
        <f t="shared" si="1"/>
        <v/>
      </c>
    </row>
    <row r="18" spans="1:49" ht="17.25" customHeight="1" x14ac:dyDescent="0.25">
      <c r="A18" s="25">
        <v>11</v>
      </c>
      <c r="B18" s="166"/>
      <c r="C18" s="166"/>
      <c r="D18" s="48"/>
      <c r="E18" s="15"/>
      <c r="F18" s="19"/>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U18" s="10" t="str">
        <f t="shared" si="0"/>
        <v/>
      </c>
      <c r="AV18" s="11" t="str">
        <f>N101</f>
        <v xml:space="preserve"> </v>
      </c>
      <c r="AW18" s="9" t="str">
        <f t="shared" si="1"/>
        <v/>
      </c>
    </row>
    <row r="19" spans="1:49" ht="17.25" customHeight="1" x14ac:dyDescent="0.25">
      <c r="A19" s="25">
        <v>12</v>
      </c>
      <c r="B19" s="166"/>
      <c r="C19" s="166"/>
      <c r="D19" s="48"/>
      <c r="E19" s="15"/>
      <c r="F19" s="19"/>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U19" s="10" t="str">
        <f t="shared" si="0"/>
        <v/>
      </c>
      <c r="AV19" s="11" t="str">
        <f>O101</f>
        <v xml:space="preserve"> </v>
      </c>
      <c r="AW19" s="9" t="str">
        <f t="shared" si="1"/>
        <v/>
      </c>
    </row>
    <row r="20" spans="1:49" ht="17.25" customHeight="1" x14ac:dyDescent="0.25">
      <c r="A20" s="25">
        <v>13</v>
      </c>
      <c r="B20" s="166"/>
      <c r="C20" s="166"/>
      <c r="D20" s="48"/>
      <c r="E20" s="15"/>
      <c r="F20" s="1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1"/>
      <c r="AU20" s="10" t="str">
        <f t="shared" si="0"/>
        <v/>
      </c>
      <c r="AV20" s="11" t="str">
        <f>P101</f>
        <v xml:space="preserve"> </v>
      </c>
      <c r="AW20" s="9" t="str">
        <f t="shared" si="1"/>
        <v/>
      </c>
    </row>
    <row r="21" spans="1:49" ht="17.25" customHeight="1" x14ac:dyDescent="0.25">
      <c r="A21" s="25">
        <v>14</v>
      </c>
      <c r="B21" s="166"/>
      <c r="C21" s="166"/>
      <c r="D21" s="48"/>
      <c r="E21" s="15"/>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1"/>
      <c r="AU21" s="10" t="str">
        <f t="shared" si="0"/>
        <v/>
      </c>
      <c r="AV21" s="11" t="str">
        <f>Q101</f>
        <v xml:space="preserve"> </v>
      </c>
      <c r="AW21" s="9" t="str">
        <f t="shared" si="1"/>
        <v/>
      </c>
    </row>
    <row r="22" spans="1:49" ht="17.25" customHeight="1" x14ac:dyDescent="0.25">
      <c r="A22" s="25">
        <v>15</v>
      </c>
      <c r="B22" s="166"/>
      <c r="C22" s="166"/>
      <c r="D22" s="48"/>
      <c r="E22" s="15"/>
      <c r="F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c r="AU22" s="10" t="str">
        <f t="shared" si="0"/>
        <v/>
      </c>
      <c r="AV22" s="11" t="str">
        <f>R101</f>
        <v xml:space="preserve"> </v>
      </c>
      <c r="AW22" s="9" t="str">
        <f t="shared" si="1"/>
        <v/>
      </c>
    </row>
    <row r="23" spans="1:49" ht="17.25" customHeight="1" x14ac:dyDescent="0.25">
      <c r="A23" s="25">
        <v>16</v>
      </c>
      <c r="B23" s="166"/>
      <c r="C23" s="166"/>
      <c r="D23" s="48"/>
      <c r="E23" s="15"/>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c r="AU23" s="10" t="str">
        <f t="shared" si="0"/>
        <v/>
      </c>
      <c r="AV23" s="11" t="str">
        <f>S101</f>
        <v xml:space="preserve"> </v>
      </c>
      <c r="AW23" s="9" t="str">
        <f t="shared" si="1"/>
        <v/>
      </c>
    </row>
    <row r="24" spans="1:49" ht="17.25" customHeight="1" x14ac:dyDescent="0.25">
      <c r="A24" s="25">
        <v>17</v>
      </c>
      <c r="B24" s="166"/>
      <c r="C24" s="166"/>
      <c r="D24" s="48"/>
      <c r="E24" s="15"/>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1"/>
      <c r="AU24" s="10" t="str">
        <f t="shared" si="0"/>
        <v/>
      </c>
      <c r="AV24" s="11" t="str">
        <f>T101</f>
        <v xml:space="preserve"> </v>
      </c>
      <c r="AW24" s="9" t="str">
        <f t="shared" si="1"/>
        <v/>
      </c>
    </row>
    <row r="25" spans="1:49" ht="17.25" customHeight="1" x14ac:dyDescent="0.25">
      <c r="A25" s="25">
        <v>18</v>
      </c>
      <c r="B25" s="166"/>
      <c r="C25" s="166"/>
      <c r="D25" s="48"/>
      <c r="E25" s="15"/>
      <c r="F25" s="19"/>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1"/>
      <c r="AU25" s="10" t="str">
        <f t="shared" si="0"/>
        <v/>
      </c>
      <c r="AV25" s="11" t="str">
        <f>U101</f>
        <v xml:space="preserve"> </v>
      </c>
      <c r="AW25" s="9" t="str">
        <f t="shared" si="1"/>
        <v/>
      </c>
    </row>
    <row r="26" spans="1:49" ht="17.25" customHeight="1" x14ac:dyDescent="0.25">
      <c r="A26" s="25">
        <v>19</v>
      </c>
      <c r="B26" s="166"/>
      <c r="C26" s="166"/>
      <c r="D26" s="48"/>
      <c r="E26" s="15"/>
      <c r="F26" s="1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1"/>
      <c r="AU26" s="10" t="str">
        <f t="shared" ref="AU26:AU47" si="2">IF(B26=0,"",B26)</f>
        <v/>
      </c>
      <c r="AV26" s="11" t="str">
        <f>V101</f>
        <v xml:space="preserve"> </v>
      </c>
      <c r="AW26" s="9" t="str">
        <f t="shared" si="1"/>
        <v/>
      </c>
    </row>
    <row r="27" spans="1:49" ht="17.25" customHeight="1" x14ac:dyDescent="0.25">
      <c r="A27" s="25">
        <v>20</v>
      </c>
      <c r="B27" s="166"/>
      <c r="C27" s="166"/>
      <c r="D27" s="48"/>
      <c r="E27" s="15"/>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1"/>
      <c r="AU27" s="10" t="str">
        <f t="shared" si="2"/>
        <v/>
      </c>
      <c r="AV27" s="11" t="str">
        <f>W101</f>
        <v xml:space="preserve"> </v>
      </c>
      <c r="AW27" s="9" t="str">
        <f t="shared" si="1"/>
        <v/>
      </c>
    </row>
    <row r="28" spans="1:49" ht="17.25" customHeight="1" x14ac:dyDescent="0.25">
      <c r="A28" s="25">
        <v>21</v>
      </c>
      <c r="B28" s="166"/>
      <c r="C28" s="166"/>
      <c r="D28" s="48"/>
      <c r="E28" s="15"/>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1"/>
      <c r="AU28" s="10" t="str">
        <f t="shared" si="2"/>
        <v/>
      </c>
      <c r="AV28" s="11" t="str">
        <f>X101</f>
        <v xml:space="preserve"> </v>
      </c>
      <c r="AW28" s="9" t="str">
        <f t="shared" si="1"/>
        <v/>
      </c>
    </row>
    <row r="29" spans="1:49" ht="17.25" customHeight="1" x14ac:dyDescent="0.25">
      <c r="A29" s="25">
        <v>22</v>
      </c>
      <c r="B29" s="166"/>
      <c r="C29" s="166"/>
      <c r="D29" s="48"/>
      <c r="E29" s="15"/>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1"/>
      <c r="AU29" s="10" t="str">
        <f t="shared" si="2"/>
        <v/>
      </c>
      <c r="AV29" s="11" t="str">
        <f>Y101</f>
        <v xml:space="preserve"> </v>
      </c>
      <c r="AW29" s="9" t="str">
        <f t="shared" si="1"/>
        <v/>
      </c>
    </row>
    <row r="30" spans="1:49" ht="17.25" customHeight="1" x14ac:dyDescent="0.25">
      <c r="A30" s="25">
        <v>23</v>
      </c>
      <c r="B30" s="166"/>
      <c r="C30" s="166"/>
      <c r="D30" s="48"/>
      <c r="E30" s="15"/>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1"/>
      <c r="AU30" s="10" t="str">
        <f t="shared" si="2"/>
        <v/>
      </c>
      <c r="AV30" s="11" t="str">
        <f>Z101</f>
        <v xml:space="preserve"> </v>
      </c>
      <c r="AW30" s="9" t="str">
        <f t="shared" si="1"/>
        <v/>
      </c>
    </row>
    <row r="31" spans="1:49" ht="17.25" customHeight="1" x14ac:dyDescent="0.25">
      <c r="A31" s="25">
        <v>24</v>
      </c>
      <c r="B31" s="166"/>
      <c r="C31" s="166"/>
      <c r="D31" s="48"/>
      <c r="E31" s="15"/>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1"/>
      <c r="AU31" s="10" t="str">
        <f t="shared" si="2"/>
        <v/>
      </c>
      <c r="AV31" s="11" t="str">
        <f>AA101</f>
        <v xml:space="preserve"> </v>
      </c>
      <c r="AW31" s="9" t="str">
        <f t="shared" si="1"/>
        <v/>
      </c>
    </row>
    <row r="32" spans="1:49" ht="17.25" customHeight="1" x14ac:dyDescent="0.25">
      <c r="A32" s="25">
        <v>25</v>
      </c>
      <c r="B32" s="166"/>
      <c r="C32" s="166"/>
      <c r="D32" s="48"/>
      <c r="E32" s="15"/>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
      <c r="AU32" s="10" t="str">
        <f t="shared" si="2"/>
        <v/>
      </c>
      <c r="AV32" s="11" t="str">
        <f>AB101</f>
        <v xml:space="preserve"> </v>
      </c>
      <c r="AW32" s="9" t="str">
        <f t="shared" si="1"/>
        <v/>
      </c>
    </row>
    <row r="33" spans="1:49" ht="17.25" customHeight="1" x14ac:dyDescent="0.25">
      <c r="A33" s="25">
        <v>26</v>
      </c>
      <c r="B33" s="166"/>
      <c r="C33" s="166"/>
      <c r="D33" s="48"/>
      <c r="E33" s="15"/>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
      <c r="AU33" s="10" t="str">
        <f t="shared" si="2"/>
        <v/>
      </c>
      <c r="AV33" s="11" t="str">
        <f>AC101</f>
        <v xml:space="preserve"> </v>
      </c>
      <c r="AW33" s="9" t="str">
        <f t="shared" si="1"/>
        <v/>
      </c>
    </row>
    <row r="34" spans="1:49" ht="17.25" customHeight="1" x14ac:dyDescent="0.25">
      <c r="A34" s="25">
        <v>27</v>
      </c>
      <c r="B34" s="166"/>
      <c r="C34" s="166"/>
      <c r="D34" s="48"/>
      <c r="E34" s="15"/>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1"/>
      <c r="AU34" s="10" t="str">
        <f t="shared" si="2"/>
        <v/>
      </c>
      <c r="AV34" s="11" t="str">
        <f>AD101</f>
        <v xml:space="preserve"> </v>
      </c>
      <c r="AW34" s="9" t="str">
        <f t="shared" si="1"/>
        <v/>
      </c>
    </row>
    <row r="35" spans="1:49" ht="17.25" customHeight="1" x14ac:dyDescent="0.25">
      <c r="A35" s="25">
        <v>28</v>
      </c>
      <c r="B35" s="166"/>
      <c r="C35" s="166"/>
      <c r="D35" s="48"/>
      <c r="E35" s="15"/>
      <c r="F35" s="19"/>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1"/>
      <c r="AU35" s="10" t="str">
        <f t="shared" si="2"/>
        <v/>
      </c>
      <c r="AV35" s="11" t="str">
        <f>AE101</f>
        <v xml:space="preserve"> </v>
      </c>
      <c r="AW35" s="9" t="str">
        <f t="shared" si="1"/>
        <v/>
      </c>
    </row>
    <row r="36" spans="1:49" ht="17.25" customHeight="1" x14ac:dyDescent="0.25">
      <c r="A36" s="25">
        <v>29</v>
      </c>
      <c r="B36" s="166"/>
      <c r="C36" s="166"/>
      <c r="D36" s="48"/>
      <c r="E36" s="15"/>
      <c r="F36" s="19"/>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1"/>
      <c r="AU36" s="10" t="str">
        <f t="shared" si="2"/>
        <v/>
      </c>
      <c r="AV36" s="11" t="str">
        <f>AF101</f>
        <v xml:space="preserve"> </v>
      </c>
      <c r="AW36" s="9" t="str">
        <f t="shared" si="1"/>
        <v/>
      </c>
    </row>
    <row r="37" spans="1:49" ht="17.25" customHeight="1" x14ac:dyDescent="0.25">
      <c r="A37" s="25">
        <v>30</v>
      </c>
      <c r="B37" s="166"/>
      <c r="C37" s="166"/>
      <c r="D37" s="48"/>
      <c r="E37" s="15"/>
      <c r="F37" s="19"/>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1"/>
      <c r="AU37" s="10" t="str">
        <f t="shared" si="2"/>
        <v/>
      </c>
      <c r="AV37" s="11" t="str">
        <f>AG101</f>
        <v xml:space="preserve"> </v>
      </c>
      <c r="AW37" s="9" t="str">
        <f t="shared" si="1"/>
        <v/>
      </c>
    </row>
    <row r="38" spans="1:49" ht="17.25" customHeight="1" x14ac:dyDescent="0.25">
      <c r="A38" s="25">
        <v>31</v>
      </c>
      <c r="B38" s="166"/>
      <c r="C38" s="166"/>
      <c r="D38" s="48"/>
      <c r="E38" s="15"/>
      <c r="F38" s="19"/>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1"/>
      <c r="AU38" s="10" t="str">
        <f t="shared" si="2"/>
        <v/>
      </c>
      <c r="AV38" s="11" t="str">
        <f>AH101</f>
        <v xml:space="preserve"> </v>
      </c>
      <c r="AW38" s="9" t="str">
        <f t="shared" si="1"/>
        <v/>
      </c>
    </row>
    <row r="39" spans="1:49" ht="17.25" customHeight="1" x14ac:dyDescent="0.25">
      <c r="A39" s="25">
        <v>32</v>
      </c>
      <c r="B39" s="166"/>
      <c r="C39" s="166"/>
      <c r="D39" s="48"/>
      <c r="E39" s="15"/>
      <c r="F39" s="19"/>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1"/>
      <c r="AU39" s="10" t="str">
        <f t="shared" si="2"/>
        <v/>
      </c>
      <c r="AV39" s="11" t="str">
        <f>AI101</f>
        <v xml:space="preserve"> </v>
      </c>
      <c r="AW39" s="9" t="str">
        <f t="shared" si="1"/>
        <v/>
      </c>
    </row>
    <row r="40" spans="1:49" ht="17.25" customHeight="1" x14ac:dyDescent="0.25">
      <c r="A40" s="25">
        <v>33</v>
      </c>
      <c r="B40" s="166"/>
      <c r="C40" s="166"/>
      <c r="D40" s="48"/>
      <c r="E40" s="15"/>
      <c r="F40" s="19"/>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1"/>
      <c r="AU40" s="10" t="str">
        <f t="shared" si="2"/>
        <v/>
      </c>
      <c r="AV40" s="11" t="str">
        <f>AJ101</f>
        <v xml:space="preserve"> </v>
      </c>
      <c r="AW40" s="9" t="str">
        <f t="shared" si="1"/>
        <v/>
      </c>
    </row>
    <row r="41" spans="1:49" ht="17.25" customHeight="1" x14ac:dyDescent="0.25">
      <c r="A41" s="25">
        <v>34</v>
      </c>
      <c r="B41" s="166"/>
      <c r="C41" s="166"/>
      <c r="D41" s="48"/>
      <c r="E41" s="15"/>
      <c r="F41" s="19"/>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1"/>
      <c r="AU41" s="10" t="str">
        <f t="shared" si="2"/>
        <v/>
      </c>
      <c r="AV41" s="11" t="str">
        <f>AK101</f>
        <v xml:space="preserve"> </v>
      </c>
      <c r="AW41" s="9" t="str">
        <f t="shared" si="1"/>
        <v/>
      </c>
    </row>
    <row r="42" spans="1:49" ht="17.25" customHeight="1" x14ac:dyDescent="0.25">
      <c r="A42" s="25">
        <v>35</v>
      </c>
      <c r="B42" s="166"/>
      <c r="C42" s="166"/>
      <c r="D42" s="48"/>
      <c r="E42" s="15"/>
      <c r="F42" s="19"/>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1"/>
      <c r="AU42" s="10" t="str">
        <f t="shared" si="2"/>
        <v/>
      </c>
      <c r="AV42" s="11" t="str">
        <f>AL101</f>
        <v xml:space="preserve"> </v>
      </c>
      <c r="AW42" s="9" t="str">
        <f t="shared" si="1"/>
        <v/>
      </c>
    </row>
    <row r="43" spans="1:49" ht="17.25" customHeight="1" x14ac:dyDescent="0.25">
      <c r="A43" s="25">
        <v>36</v>
      </c>
      <c r="B43" s="166"/>
      <c r="C43" s="166"/>
      <c r="D43" s="48"/>
      <c r="E43" s="15"/>
      <c r="F43" s="19"/>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1"/>
      <c r="AU43" s="10" t="str">
        <f t="shared" si="2"/>
        <v/>
      </c>
      <c r="AV43" s="11" t="str">
        <f>AM101</f>
        <v xml:space="preserve"> </v>
      </c>
      <c r="AW43" s="9" t="str">
        <f t="shared" si="1"/>
        <v/>
      </c>
    </row>
    <row r="44" spans="1:49" ht="17.25" customHeight="1" x14ac:dyDescent="0.25">
      <c r="A44" s="25">
        <v>37</v>
      </c>
      <c r="B44" s="166"/>
      <c r="C44" s="166"/>
      <c r="D44" s="48"/>
      <c r="E44" s="15"/>
      <c r="F44" s="19"/>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1"/>
      <c r="AU44" s="10" t="str">
        <f t="shared" si="2"/>
        <v/>
      </c>
      <c r="AV44" s="11" t="str">
        <f>AN101</f>
        <v xml:space="preserve"> </v>
      </c>
      <c r="AW44" s="9" t="str">
        <f t="shared" si="1"/>
        <v/>
      </c>
    </row>
    <row r="45" spans="1:49" ht="17.25" customHeight="1" x14ac:dyDescent="0.25">
      <c r="A45" s="25">
        <v>38</v>
      </c>
      <c r="B45" s="166"/>
      <c r="C45" s="166"/>
      <c r="D45" s="48"/>
      <c r="E45" s="15"/>
      <c r="F45" s="19"/>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1"/>
      <c r="AU45" s="10" t="str">
        <f t="shared" si="2"/>
        <v/>
      </c>
      <c r="AV45" s="11" t="str">
        <f>AO101</f>
        <v xml:space="preserve"> </v>
      </c>
      <c r="AW45" s="9" t="str">
        <f t="shared" si="1"/>
        <v/>
      </c>
    </row>
    <row r="46" spans="1:49" ht="17.25" customHeight="1" x14ac:dyDescent="0.25">
      <c r="A46" s="25">
        <v>39</v>
      </c>
      <c r="B46" s="166"/>
      <c r="C46" s="166"/>
      <c r="D46" s="48"/>
      <c r="E46" s="15"/>
      <c r="F46" s="19"/>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1"/>
      <c r="AU46" s="10" t="str">
        <f t="shared" si="2"/>
        <v/>
      </c>
      <c r="AV46" s="11" t="str">
        <f>AP101</f>
        <v xml:space="preserve"> </v>
      </c>
      <c r="AW46" s="9" t="str">
        <f t="shared" si="1"/>
        <v/>
      </c>
    </row>
    <row r="47" spans="1:49" ht="17.25" customHeight="1" x14ac:dyDescent="0.25">
      <c r="A47" s="25">
        <v>40</v>
      </c>
      <c r="B47" s="166"/>
      <c r="C47" s="166"/>
      <c r="D47" s="48"/>
      <c r="E47" s="15"/>
      <c r="F47" s="19"/>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1"/>
      <c r="AU47" s="10" t="str">
        <f t="shared" si="2"/>
        <v/>
      </c>
      <c r="AV47" s="11" t="str">
        <f>AQ101</f>
        <v xml:space="preserve"> </v>
      </c>
      <c r="AW47" s="9" t="str">
        <f t="shared" si="1"/>
        <v/>
      </c>
    </row>
    <row r="48" spans="1:49" ht="21" customHeight="1" thickBot="1" x14ac:dyDescent="0.3">
      <c r="A48" s="204" t="s">
        <v>8</v>
      </c>
      <c r="B48" s="205"/>
      <c r="C48" s="206"/>
      <c r="D48" s="26">
        <f>SUM(D8:D47)</f>
        <v>0</v>
      </c>
      <c r="E48" s="15"/>
      <c r="F48" s="22"/>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4"/>
      <c r="AU48" s="10"/>
      <c r="AV48" s="11"/>
    </row>
    <row r="49" spans="1:49" ht="17.25" customHeight="1" thickBot="1" x14ac:dyDescent="0.3">
      <c r="A49" s="3"/>
      <c r="B49" s="3"/>
      <c r="C49" s="3"/>
      <c r="D49" s="3"/>
      <c r="E49" s="3"/>
      <c r="F49" s="1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U49" s="10"/>
      <c r="AV49" s="11"/>
      <c r="AW49" s="2"/>
    </row>
    <row r="50" spans="1:49" ht="19.5" customHeight="1" x14ac:dyDescent="0.25">
      <c r="A50" s="201" t="s">
        <v>0</v>
      </c>
      <c r="B50" s="202"/>
      <c r="C50" s="203"/>
      <c r="D50" s="193" t="s">
        <v>1</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4"/>
      <c r="AR50" s="186" t="s">
        <v>6</v>
      </c>
      <c r="AS50" s="188" t="s">
        <v>2</v>
      </c>
      <c r="AU50" s="10"/>
      <c r="AV50" s="11"/>
      <c r="AW50" s="2"/>
    </row>
    <row r="51" spans="1:49" ht="28.5" customHeight="1" thickBot="1" x14ac:dyDescent="0.3">
      <c r="A51" s="97" t="s">
        <v>43</v>
      </c>
      <c r="B51" s="98" t="s">
        <v>44</v>
      </c>
      <c r="C51" s="99" t="s">
        <v>45</v>
      </c>
      <c r="D51" s="94">
        <v>1</v>
      </c>
      <c r="E51" s="95">
        <v>2</v>
      </c>
      <c r="F51" s="95">
        <v>3</v>
      </c>
      <c r="G51" s="95">
        <v>4</v>
      </c>
      <c r="H51" s="95">
        <v>5</v>
      </c>
      <c r="I51" s="95">
        <v>6</v>
      </c>
      <c r="J51" s="95">
        <v>7</v>
      </c>
      <c r="K51" s="95">
        <v>8</v>
      </c>
      <c r="L51" s="95">
        <v>9</v>
      </c>
      <c r="M51" s="96">
        <v>10</v>
      </c>
      <c r="N51" s="94">
        <v>11</v>
      </c>
      <c r="O51" s="95">
        <v>12</v>
      </c>
      <c r="P51" s="95">
        <v>13</v>
      </c>
      <c r="Q51" s="95">
        <v>14</v>
      </c>
      <c r="R51" s="95">
        <v>15</v>
      </c>
      <c r="S51" s="95">
        <v>16</v>
      </c>
      <c r="T51" s="95">
        <v>17</v>
      </c>
      <c r="U51" s="95">
        <v>18</v>
      </c>
      <c r="V51" s="95">
        <v>19</v>
      </c>
      <c r="W51" s="96">
        <v>20</v>
      </c>
      <c r="X51" s="94">
        <v>21</v>
      </c>
      <c r="Y51" s="95">
        <v>22</v>
      </c>
      <c r="Z51" s="95">
        <v>23</v>
      </c>
      <c r="AA51" s="95">
        <v>24</v>
      </c>
      <c r="AB51" s="95">
        <v>25</v>
      </c>
      <c r="AC51" s="95">
        <v>26</v>
      </c>
      <c r="AD51" s="95">
        <v>27</v>
      </c>
      <c r="AE51" s="95">
        <v>28</v>
      </c>
      <c r="AF51" s="95">
        <v>29</v>
      </c>
      <c r="AG51" s="96">
        <v>30</v>
      </c>
      <c r="AH51" s="94">
        <v>31</v>
      </c>
      <c r="AI51" s="95">
        <v>32</v>
      </c>
      <c r="AJ51" s="94">
        <v>33</v>
      </c>
      <c r="AK51" s="95">
        <v>34</v>
      </c>
      <c r="AL51" s="94">
        <v>35</v>
      </c>
      <c r="AM51" s="95">
        <v>36</v>
      </c>
      <c r="AN51" s="94">
        <v>37</v>
      </c>
      <c r="AO51" s="95">
        <v>38</v>
      </c>
      <c r="AP51" s="94">
        <v>39</v>
      </c>
      <c r="AQ51" s="95">
        <v>40</v>
      </c>
      <c r="AR51" s="187"/>
      <c r="AS51" s="189"/>
      <c r="AU51" s="10"/>
      <c r="AV51" s="11"/>
      <c r="AW51" s="2"/>
    </row>
    <row r="52" spans="1:49" ht="16.350000000000001" customHeight="1" x14ac:dyDescent="0.25">
      <c r="A52" s="18">
        <v>1</v>
      </c>
      <c r="B52" s="115">
        <f>IF(Liste!C5=0," ",Liste!C5)</f>
        <v>1</v>
      </c>
      <c r="C52" s="113" t="str">
        <f>IF(Liste!D5=0," ",Liste!D5)</f>
        <v>CEMRE NAZ TOPAÇ</v>
      </c>
      <c r="D52" s="101"/>
      <c r="E52" s="102"/>
      <c r="F52" s="102"/>
      <c r="G52" s="102"/>
      <c r="H52" s="102"/>
      <c r="I52" s="102"/>
      <c r="J52" s="102"/>
      <c r="K52" s="102"/>
      <c r="L52" s="102"/>
      <c r="M52" s="103"/>
      <c r="N52" s="101"/>
      <c r="O52" s="102"/>
      <c r="P52" s="102"/>
      <c r="Q52" s="102"/>
      <c r="R52" s="102"/>
      <c r="S52" s="102"/>
      <c r="T52" s="102"/>
      <c r="U52" s="102"/>
      <c r="V52" s="102"/>
      <c r="W52" s="103"/>
      <c r="X52" s="101"/>
      <c r="Y52" s="102"/>
      <c r="Z52" s="102"/>
      <c r="AA52" s="102"/>
      <c r="AB52" s="102"/>
      <c r="AC52" s="102"/>
      <c r="AD52" s="102"/>
      <c r="AE52" s="102"/>
      <c r="AF52" s="102"/>
      <c r="AG52" s="103"/>
      <c r="AH52" s="101"/>
      <c r="AI52" s="102"/>
      <c r="AJ52" s="102"/>
      <c r="AK52" s="102"/>
      <c r="AL52" s="102"/>
      <c r="AM52" s="102"/>
      <c r="AN52" s="102"/>
      <c r="AO52" s="104"/>
      <c r="AP52" s="104"/>
      <c r="AQ52" s="103"/>
      <c r="AR52" s="47" t="str">
        <f>IF(COUNTBLANK(D52:AQ52)=COLUMNS(D52:AQ52)," ",IF(SUM(D52:AQ52)=0,0,SUM(D52:AQ52)))</f>
        <v xml:space="preserve"> </v>
      </c>
      <c r="AS52" s="30" t="str">
        <f>IF(AR52=" "," ",IF(AR52&gt;=85,"PEKİYİ",IF(AR52&gt;=70,"İYİ",IF(AR52&gt;=60,"ORTA",IF(AR52&gt;=50,"GEÇER",IF(AR52&lt;50,"GEÇMEZ"))))))</f>
        <v xml:space="preserve"> </v>
      </c>
      <c r="AU52" s="10"/>
      <c r="AV52" s="11"/>
      <c r="AW52" s="2"/>
    </row>
    <row r="53" spans="1:49" ht="16.350000000000001" customHeight="1" x14ac:dyDescent="0.25">
      <c r="A53" s="18">
        <v>2</v>
      </c>
      <c r="B53" s="115">
        <f>IF(Liste!C6=0," ",Liste!C6)</f>
        <v>93</v>
      </c>
      <c r="C53" s="113" t="str">
        <f>IF(Liste!D6=0," ",Liste!D6)</f>
        <v>ELİF NAZ AKMİL</v>
      </c>
      <c r="D53" s="101"/>
      <c r="E53" s="102"/>
      <c r="F53" s="102"/>
      <c r="G53" s="102"/>
      <c r="H53" s="102"/>
      <c r="I53" s="102"/>
      <c r="J53" s="102"/>
      <c r="K53" s="102"/>
      <c r="L53" s="102"/>
      <c r="M53" s="103"/>
      <c r="N53" s="101"/>
      <c r="O53" s="102"/>
      <c r="P53" s="102"/>
      <c r="Q53" s="102"/>
      <c r="R53" s="102"/>
      <c r="S53" s="102"/>
      <c r="T53" s="102"/>
      <c r="U53" s="102"/>
      <c r="V53" s="102"/>
      <c r="W53" s="103"/>
      <c r="X53" s="101"/>
      <c r="Y53" s="102"/>
      <c r="Z53" s="102"/>
      <c r="AA53" s="102"/>
      <c r="AB53" s="102"/>
      <c r="AC53" s="102"/>
      <c r="AD53" s="102"/>
      <c r="AE53" s="102"/>
      <c r="AF53" s="102"/>
      <c r="AG53" s="103"/>
      <c r="AH53" s="101"/>
      <c r="AI53" s="102"/>
      <c r="AJ53" s="102"/>
      <c r="AK53" s="102"/>
      <c r="AL53" s="102"/>
      <c r="AM53" s="102"/>
      <c r="AN53" s="102"/>
      <c r="AO53" s="104"/>
      <c r="AP53" s="104"/>
      <c r="AQ53" s="103"/>
      <c r="AR53" s="47" t="str">
        <f t="shared" ref="AR53:AR100" si="3">IF(COUNTBLANK(D53:AQ53)=COLUMNS(D53:AQ53)," ",IF(SUM(D53:AQ53)=0,0,SUM(D53:AQ53)))</f>
        <v xml:space="preserve"> </v>
      </c>
      <c r="AS53" s="30" t="str">
        <f t="shared" ref="AS53:AS100" si="4">IF(AR53=" "," ",IF(AR53&gt;=85,"PEKİYİ",IF(AR53&gt;=70,"İYİ",IF(AR53&gt;=60,"ORTA",IF(AR53&gt;=50,"GEÇER",IF(AR53&lt;50,"GEÇMEZ"))))))</f>
        <v xml:space="preserve"> </v>
      </c>
      <c r="AU53" s="10"/>
      <c r="AV53" s="11"/>
      <c r="AW53" s="2"/>
    </row>
    <row r="54" spans="1:49" ht="16.350000000000001" customHeight="1" x14ac:dyDescent="0.25">
      <c r="A54" s="18">
        <v>3</v>
      </c>
      <c r="B54" s="115">
        <f>IF(Liste!C7=0," ",Liste!C7)</f>
        <v>109</v>
      </c>
      <c r="C54" s="113" t="str">
        <f>IF(Liste!D7=0," ",Liste!D7)</f>
        <v>AYŞENUR İLERU</v>
      </c>
      <c r="D54" s="101"/>
      <c r="E54" s="102"/>
      <c r="F54" s="102"/>
      <c r="G54" s="102"/>
      <c r="H54" s="102"/>
      <c r="I54" s="102"/>
      <c r="J54" s="102"/>
      <c r="K54" s="102"/>
      <c r="L54" s="102"/>
      <c r="M54" s="103"/>
      <c r="N54" s="101"/>
      <c r="O54" s="102"/>
      <c r="P54" s="102"/>
      <c r="Q54" s="102"/>
      <c r="R54" s="102"/>
      <c r="S54" s="102"/>
      <c r="T54" s="102"/>
      <c r="U54" s="102"/>
      <c r="V54" s="102"/>
      <c r="W54" s="103"/>
      <c r="X54" s="101"/>
      <c r="Y54" s="102"/>
      <c r="Z54" s="102"/>
      <c r="AA54" s="102"/>
      <c r="AB54" s="102"/>
      <c r="AC54" s="102"/>
      <c r="AD54" s="102"/>
      <c r="AE54" s="102"/>
      <c r="AF54" s="102"/>
      <c r="AG54" s="103"/>
      <c r="AH54" s="101"/>
      <c r="AI54" s="102"/>
      <c r="AJ54" s="102"/>
      <c r="AK54" s="102"/>
      <c r="AL54" s="102"/>
      <c r="AM54" s="102"/>
      <c r="AN54" s="102"/>
      <c r="AO54" s="104"/>
      <c r="AP54" s="104"/>
      <c r="AQ54" s="103"/>
      <c r="AR54" s="47" t="str">
        <f t="shared" si="3"/>
        <v xml:space="preserve"> </v>
      </c>
      <c r="AS54" s="30" t="str">
        <f t="shared" si="4"/>
        <v xml:space="preserve"> </v>
      </c>
      <c r="AU54" s="10"/>
      <c r="AV54" s="11"/>
      <c r="AW54" s="2"/>
    </row>
    <row r="55" spans="1:49" ht="16.350000000000001" customHeight="1" x14ac:dyDescent="0.25">
      <c r="A55" s="18">
        <v>4</v>
      </c>
      <c r="B55" s="115">
        <f>IF(Liste!C8=0," ",Liste!C8)</f>
        <v>128</v>
      </c>
      <c r="C55" s="113" t="str">
        <f>IF(Liste!D8=0," ",Liste!D8)</f>
        <v>REYYAN GÜLEÇ</v>
      </c>
      <c r="D55" s="101"/>
      <c r="E55" s="102"/>
      <c r="F55" s="102"/>
      <c r="G55" s="102"/>
      <c r="H55" s="102"/>
      <c r="I55" s="102"/>
      <c r="J55" s="102"/>
      <c r="K55" s="102"/>
      <c r="L55" s="102"/>
      <c r="M55" s="103"/>
      <c r="N55" s="101"/>
      <c r="O55" s="102"/>
      <c r="P55" s="102"/>
      <c r="Q55" s="102"/>
      <c r="R55" s="102"/>
      <c r="S55" s="102"/>
      <c r="T55" s="102"/>
      <c r="U55" s="102"/>
      <c r="V55" s="102"/>
      <c r="W55" s="103"/>
      <c r="X55" s="101"/>
      <c r="Y55" s="102"/>
      <c r="Z55" s="102"/>
      <c r="AA55" s="102"/>
      <c r="AB55" s="102"/>
      <c r="AC55" s="102"/>
      <c r="AD55" s="102"/>
      <c r="AE55" s="102"/>
      <c r="AF55" s="102"/>
      <c r="AG55" s="103"/>
      <c r="AH55" s="101"/>
      <c r="AI55" s="102"/>
      <c r="AJ55" s="102"/>
      <c r="AK55" s="102"/>
      <c r="AL55" s="102"/>
      <c r="AM55" s="102"/>
      <c r="AN55" s="102"/>
      <c r="AO55" s="104"/>
      <c r="AP55" s="104"/>
      <c r="AQ55" s="103"/>
      <c r="AR55" s="47" t="str">
        <f t="shared" si="3"/>
        <v xml:space="preserve"> </v>
      </c>
      <c r="AS55" s="30" t="str">
        <f t="shared" si="4"/>
        <v xml:space="preserve"> </v>
      </c>
      <c r="AU55" s="10"/>
      <c r="AV55" s="11"/>
      <c r="AW55" s="2"/>
    </row>
    <row r="56" spans="1:49" ht="16.350000000000001" customHeight="1" x14ac:dyDescent="0.25">
      <c r="A56" s="18">
        <v>5</v>
      </c>
      <c r="B56" s="115">
        <f>IF(Liste!C9=0," ",Liste!C9)</f>
        <v>157</v>
      </c>
      <c r="C56" s="113" t="str">
        <f>IF(Liste!D9=0," ",Liste!D9)</f>
        <v>SÜEDA BEYZA DOĞANER</v>
      </c>
      <c r="D56" s="101"/>
      <c r="E56" s="102"/>
      <c r="F56" s="102"/>
      <c r="G56" s="102"/>
      <c r="H56" s="102"/>
      <c r="I56" s="102"/>
      <c r="J56" s="102"/>
      <c r="K56" s="102"/>
      <c r="L56" s="102"/>
      <c r="M56" s="103"/>
      <c r="N56" s="101"/>
      <c r="O56" s="102"/>
      <c r="P56" s="102"/>
      <c r="Q56" s="102"/>
      <c r="R56" s="102"/>
      <c r="S56" s="102"/>
      <c r="T56" s="102"/>
      <c r="U56" s="102"/>
      <c r="V56" s="102"/>
      <c r="W56" s="103"/>
      <c r="X56" s="101"/>
      <c r="Y56" s="102"/>
      <c r="Z56" s="102"/>
      <c r="AA56" s="102"/>
      <c r="AB56" s="102"/>
      <c r="AC56" s="102"/>
      <c r="AD56" s="102"/>
      <c r="AE56" s="102"/>
      <c r="AF56" s="102"/>
      <c r="AG56" s="103"/>
      <c r="AH56" s="101"/>
      <c r="AI56" s="102"/>
      <c r="AJ56" s="102"/>
      <c r="AK56" s="102"/>
      <c r="AL56" s="102"/>
      <c r="AM56" s="102"/>
      <c r="AN56" s="102"/>
      <c r="AO56" s="104"/>
      <c r="AP56" s="104"/>
      <c r="AQ56" s="103"/>
      <c r="AR56" s="47" t="str">
        <f t="shared" si="3"/>
        <v xml:space="preserve"> </v>
      </c>
      <c r="AS56" s="30" t="str">
        <f t="shared" si="4"/>
        <v xml:space="preserve"> </v>
      </c>
      <c r="AU56" s="10"/>
      <c r="AV56" s="11"/>
      <c r="AW56" s="2"/>
    </row>
    <row r="57" spans="1:49" ht="16.350000000000001" customHeight="1" x14ac:dyDescent="0.25">
      <c r="A57" s="18">
        <v>6</v>
      </c>
      <c r="B57" s="115">
        <f>IF(Liste!C10=0," ",Liste!C10)</f>
        <v>184</v>
      </c>
      <c r="C57" s="113" t="str">
        <f>IF(Liste!D10=0," ",Liste!D10)</f>
        <v>ÇİĞDEM ALKAN</v>
      </c>
      <c r="D57" s="101"/>
      <c r="E57" s="102"/>
      <c r="F57" s="102"/>
      <c r="G57" s="102"/>
      <c r="H57" s="102"/>
      <c r="I57" s="102"/>
      <c r="J57" s="102"/>
      <c r="K57" s="102"/>
      <c r="L57" s="102"/>
      <c r="M57" s="103"/>
      <c r="N57" s="101"/>
      <c r="O57" s="102"/>
      <c r="P57" s="102"/>
      <c r="Q57" s="102"/>
      <c r="R57" s="102"/>
      <c r="S57" s="102"/>
      <c r="T57" s="102"/>
      <c r="U57" s="102"/>
      <c r="V57" s="102"/>
      <c r="W57" s="103"/>
      <c r="X57" s="101"/>
      <c r="Y57" s="102"/>
      <c r="Z57" s="102"/>
      <c r="AA57" s="102"/>
      <c r="AB57" s="102"/>
      <c r="AC57" s="102"/>
      <c r="AD57" s="102"/>
      <c r="AE57" s="102"/>
      <c r="AF57" s="102"/>
      <c r="AG57" s="103"/>
      <c r="AH57" s="101"/>
      <c r="AI57" s="102"/>
      <c r="AJ57" s="102"/>
      <c r="AK57" s="102"/>
      <c r="AL57" s="102"/>
      <c r="AM57" s="102"/>
      <c r="AN57" s="102"/>
      <c r="AO57" s="104"/>
      <c r="AP57" s="104"/>
      <c r="AQ57" s="103"/>
      <c r="AR57" s="47" t="str">
        <f t="shared" si="3"/>
        <v xml:space="preserve"> </v>
      </c>
      <c r="AS57" s="30" t="str">
        <f t="shared" si="4"/>
        <v xml:space="preserve"> </v>
      </c>
      <c r="AU57" s="10"/>
      <c r="AV57" s="11"/>
      <c r="AW57" s="2"/>
    </row>
    <row r="58" spans="1:49" ht="16.350000000000001" customHeight="1" x14ac:dyDescent="0.25">
      <c r="A58" s="18">
        <v>7</v>
      </c>
      <c r="B58" s="115">
        <f>IF(Liste!C11=0," ",Liste!C11)</f>
        <v>185</v>
      </c>
      <c r="C58" s="113" t="str">
        <f>IF(Liste!D11=0," ",Liste!D11)</f>
        <v>CEMİLE KAYADUMAN</v>
      </c>
      <c r="D58" s="101"/>
      <c r="E58" s="102"/>
      <c r="F58" s="102"/>
      <c r="G58" s="102"/>
      <c r="H58" s="102"/>
      <c r="I58" s="102"/>
      <c r="J58" s="102"/>
      <c r="K58" s="102"/>
      <c r="L58" s="102"/>
      <c r="M58" s="103"/>
      <c r="N58" s="101"/>
      <c r="O58" s="102"/>
      <c r="P58" s="102"/>
      <c r="Q58" s="102"/>
      <c r="R58" s="102"/>
      <c r="S58" s="102"/>
      <c r="T58" s="102"/>
      <c r="U58" s="102"/>
      <c r="V58" s="102"/>
      <c r="W58" s="103"/>
      <c r="X58" s="101"/>
      <c r="Y58" s="102"/>
      <c r="Z58" s="102"/>
      <c r="AA58" s="102"/>
      <c r="AB58" s="102"/>
      <c r="AC58" s="102"/>
      <c r="AD58" s="102"/>
      <c r="AE58" s="102"/>
      <c r="AF58" s="102"/>
      <c r="AG58" s="103"/>
      <c r="AH58" s="101"/>
      <c r="AI58" s="102"/>
      <c r="AJ58" s="102"/>
      <c r="AK58" s="102"/>
      <c r="AL58" s="102"/>
      <c r="AM58" s="102"/>
      <c r="AN58" s="102"/>
      <c r="AO58" s="104"/>
      <c r="AP58" s="104"/>
      <c r="AQ58" s="103"/>
      <c r="AR58" s="47" t="str">
        <f t="shared" si="3"/>
        <v xml:space="preserve"> </v>
      </c>
      <c r="AS58" s="30" t="str">
        <f t="shared" si="4"/>
        <v xml:space="preserve"> </v>
      </c>
      <c r="AU58" s="10"/>
      <c r="AV58" s="11"/>
      <c r="AW58" s="2"/>
    </row>
    <row r="59" spans="1:49" ht="16.350000000000001" customHeight="1" x14ac:dyDescent="0.25">
      <c r="A59" s="18">
        <v>8</v>
      </c>
      <c r="B59" s="115">
        <f>IF(Liste!C12=0," ",Liste!C12)</f>
        <v>187</v>
      </c>
      <c r="C59" s="113" t="str">
        <f>IF(Liste!D12=0," ",Liste!D12)</f>
        <v>SAFİYE BÜŞRA AKBULUT</v>
      </c>
      <c r="D59" s="101"/>
      <c r="E59" s="102"/>
      <c r="F59" s="102"/>
      <c r="G59" s="102"/>
      <c r="H59" s="102"/>
      <c r="I59" s="102"/>
      <c r="J59" s="102"/>
      <c r="K59" s="102"/>
      <c r="L59" s="102"/>
      <c r="M59" s="103"/>
      <c r="N59" s="101"/>
      <c r="O59" s="102"/>
      <c r="P59" s="102"/>
      <c r="Q59" s="102"/>
      <c r="R59" s="102"/>
      <c r="S59" s="102"/>
      <c r="T59" s="102"/>
      <c r="U59" s="102"/>
      <c r="V59" s="102"/>
      <c r="W59" s="103"/>
      <c r="X59" s="101"/>
      <c r="Y59" s="102"/>
      <c r="Z59" s="102"/>
      <c r="AA59" s="102"/>
      <c r="AB59" s="102"/>
      <c r="AC59" s="102"/>
      <c r="AD59" s="102"/>
      <c r="AE59" s="102"/>
      <c r="AF59" s="102"/>
      <c r="AG59" s="103"/>
      <c r="AH59" s="101"/>
      <c r="AI59" s="102"/>
      <c r="AJ59" s="102"/>
      <c r="AK59" s="102"/>
      <c r="AL59" s="102"/>
      <c r="AM59" s="102"/>
      <c r="AN59" s="102"/>
      <c r="AO59" s="104"/>
      <c r="AP59" s="104"/>
      <c r="AQ59" s="103"/>
      <c r="AR59" s="47" t="str">
        <f t="shared" si="3"/>
        <v xml:space="preserve"> </v>
      </c>
      <c r="AS59" s="30" t="str">
        <f t="shared" si="4"/>
        <v xml:space="preserve"> </v>
      </c>
      <c r="AU59" s="10"/>
      <c r="AV59" s="11"/>
      <c r="AW59" s="2"/>
    </row>
    <row r="60" spans="1:49" ht="16.350000000000001" customHeight="1" x14ac:dyDescent="0.25">
      <c r="A60" s="18">
        <v>9</v>
      </c>
      <c r="B60" s="115">
        <f>IF(Liste!C13=0," ",Liste!C13)</f>
        <v>188</v>
      </c>
      <c r="C60" s="113" t="str">
        <f>IF(Liste!D13=0," ",Liste!D13)</f>
        <v>SUEDA HANBAY</v>
      </c>
      <c r="D60" s="101"/>
      <c r="E60" s="102"/>
      <c r="F60" s="102"/>
      <c r="G60" s="102"/>
      <c r="H60" s="102"/>
      <c r="I60" s="102"/>
      <c r="J60" s="102"/>
      <c r="K60" s="102"/>
      <c r="L60" s="102"/>
      <c r="M60" s="103"/>
      <c r="N60" s="101"/>
      <c r="O60" s="102"/>
      <c r="P60" s="102"/>
      <c r="Q60" s="102"/>
      <c r="R60" s="102"/>
      <c r="S60" s="102"/>
      <c r="T60" s="102"/>
      <c r="U60" s="102"/>
      <c r="V60" s="102"/>
      <c r="W60" s="103"/>
      <c r="X60" s="101"/>
      <c r="Y60" s="102"/>
      <c r="Z60" s="102"/>
      <c r="AA60" s="102"/>
      <c r="AB60" s="102"/>
      <c r="AC60" s="102"/>
      <c r="AD60" s="102"/>
      <c r="AE60" s="102"/>
      <c r="AF60" s="102"/>
      <c r="AG60" s="103"/>
      <c r="AH60" s="101"/>
      <c r="AI60" s="102"/>
      <c r="AJ60" s="102"/>
      <c r="AK60" s="102"/>
      <c r="AL60" s="102"/>
      <c r="AM60" s="102"/>
      <c r="AN60" s="102"/>
      <c r="AO60" s="104"/>
      <c r="AP60" s="104"/>
      <c r="AQ60" s="103"/>
      <c r="AR60" s="47" t="str">
        <f t="shared" si="3"/>
        <v xml:space="preserve"> </v>
      </c>
      <c r="AS60" s="30" t="str">
        <f t="shared" si="4"/>
        <v xml:space="preserve"> </v>
      </c>
      <c r="AU60" s="10"/>
      <c r="AV60" s="11"/>
      <c r="AW60" s="2"/>
    </row>
    <row r="61" spans="1:49" ht="16.350000000000001" customHeight="1" x14ac:dyDescent="0.25">
      <c r="A61" s="18">
        <v>10</v>
      </c>
      <c r="B61" s="115">
        <f>IF(Liste!C14=0," ",Liste!C14)</f>
        <v>189</v>
      </c>
      <c r="C61" s="113" t="str">
        <f>IF(Liste!D14=0," ",Liste!D14)</f>
        <v>MELİS YAYLACI</v>
      </c>
      <c r="D61" s="101"/>
      <c r="E61" s="102"/>
      <c r="F61" s="102"/>
      <c r="G61" s="102"/>
      <c r="H61" s="102"/>
      <c r="I61" s="102"/>
      <c r="J61" s="102"/>
      <c r="K61" s="102"/>
      <c r="L61" s="102"/>
      <c r="M61" s="103"/>
      <c r="N61" s="101"/>
      <c r="O61" s="102"/>
      <c r="P61" s="102"/>
      <c r="Q61" s="102"/>
      <c r="R61" s="102"/>
      <c r="S61" s="102"/>
      <c r="T61" s="102"/>
      <c r="U61" s="102"/>
      <c r="V61" s="102"/>
      <c r="W61" s="103"/>
      <c r="X61" s="101"/>
      <c r="Y61" s="102"/>
      <c r="Z61" s="102"/>
      <c r="AA61" s="102"/>
      <c r="AB61" s="102"/>
      <c r="AC61" s="102"/>
      <c r="AD61" s="102"/>
      <c r="AE61" s="102"/>
      <c r="AF61" s="102"/>
      <c r="AG61" s="103"/>
      <c r="AH61" s="101"/>
      <c r="AI61" s="102"/>
      <c r="AJ61" s="102"/>
      <c r="AK61" s="102"/>
      <c r="AL61" s="102"/>
      <c r="AM61" s="102"/>
      <c r="AN61" s="102"/>
      <c r="AO61" s="104"/>
      <c r="AP61" s="104"/>
      <c r="AQ61" s="103"/>
      <c r="AR61" s="47" t="str">
        <f t="shared" si="3"/>
        <v xml:space="preserve"> </v>
      </c>
      <c r="AS61" s="30" t="str">
        <f t="shared" si="4"/>
        <v xml:space="preserve"> </v>
      </c>
      <c r="AU61" s="10"/>
      <c r="AV61" s="11"/>
      <c r="AW61" s="2"/>
    </row>
    <row r="62" spans="1:49" ht="16.350000000000001" customHeight="1" x14ac:dyDescent="0.25">
      <c r="A62" s="18">
        <v>11</v>
      </c>
      <c r="B62" s="115">
        <f>IF(Liste!C15=0," ",Liste!C15)</f>
        <v>191</v>
      </c>
      <c r="C62" s="113" t="str">
        <f>IF(Liste!D15=0," ",Liste!D15)</f>
        <v>ESRA KARAGÖZ</v>
      </c>
      <c r="D62" s="101"/>
      <c r="E62" s="102"/>
      <c r="F62" s="102"/>
      <c r="G62" s="102"/>
      <c r="H62" s="102"/>
      <c r="I62" s="102"/>
      <c r="J62" s="102"/>
      <c r="K62" s="102"/>
      <c r="L62" s="102"/>
      <c r="M62" s="103"/>
      <c r="N62" s="101"/>
      <c r="O62" s="102"/>
      <c r="P62" s="102"/>
      <c r="Q62" s="102"/>
      <c r="R62" s="102"/>
      <c r="S62" s="102"/>
      <c r="T62" s="102"/>
      <c r="U62" s="102"/>
      <c r="V62" s="102"/>
      <c r="W62" s="103"/>
      <c r="X62" s="101"/>
      <c r="Y62" s="102"/>
      <c r="Z62" s="102"/>
      <c r="AA62" s="102"/>
      <c r="AB62" s="102"/>
      <c r="AC62" s="102"/>
      <c r="AD62" s="102"/>
      <c r="AE62" s="102"/>
      <c r="AF62" s="102"/>
      <c r="AG62" s="103"/>
      <c r="AH62" s="101"/>
      <c r="AI62" s="102"/>
      <c r="AJ62" s="102"/>
      <c r="AK62" s="102"/>
      <c r="AL62" s="102"/>
      <c r="AM62" s="102"/>
      <c r="AN62" s="102"/>
      <c r="AO62" s="104"/>
      <c r="AP62" s="104"/>
      <c r="AQ62" s="103"/>
      <c r="AR62" s="47" t="str">
        <f t="shared" si="3"/>
        <v xml:space="preserve"> </v>
      </c>
      <c r="AS62" s="30" t="str">
        <f t="shared" si="4"/>
        <v xml:space="preserve"> </v>
      </c>
      <c r="AU62" s="10"/>
      <c r="AV62" s="11"/>
      <c r="AW62" s="2"/>
    </row>
    <row r="63" spans="1:49" ht="16.350000000000001" customHeight="1" x14ac:dyDescent="0.25">
      <c r="A63" s="18">
        <v>12</v>
      </c>
      <c r="B63" s="115">
        <f>IF(Liste!C16=0," ",Liste!C16)</f>
        <v>192</v>
      </c>
      <c r="C63" s="113" t="str">
        <f>IF(Liste!D16=0," ",Liste!D16)</f>
        <v>BELİNAY ORUÇ</v>
      </c>
      <c r="D63" s="101"/>
      <c r="E63" s="102"/>
      <c r="F63" s="102"/>
      <c r="G63" s="102"/>
      <c r="H63" s="102"/>
      <c r="I63" s="102"/>
      <c r="J63" s="102"/>
      <c r="K63" s="102"/>
      <c r="L63" s="102"/>
      <c r="M63" s="103"/>
      <c r="N63" s="101"/>
      <c r="O63" s="102"/>
      <c r="P63" s="102"/>
      <c r="Q63" s="102"/>
      <c r="R63" s="102"/>
      <c r="S63" s="102"/>
      <c r="T63" s="102"/>
      <c r="U63" s="102"/>
      <c r="V63" s="102"/>
      <c r="W63" s="103"/>
      <c r="X63" s="101"/>
      <c r="Y63" s="102"/>
      <c r="Z63" s="102"/>
      <c r="AA63" s="102"/>
      <c r="AB63" s="102"/>
      <c r="AC63" s="102"/>
      <c r="AD63" s="102"/>
      <c r="AE63" s="102"/>
      <c r="AF63" s="102"/>
      <c r="AG63" s="103"/>
      <c r="AH63" s="101"/>
      <c r="AI63" s="102"/>
      <c r="AJ63" s="102"/>
      <c r="AK63" s="102"/>
      <c r="AL63" s="102"/>
      <c r="AM63" s="102"/>
      <c r="AN63" s="102"/>
      <c r="AO63" s="104"/>
      <c r="AP63" s="104"/>
      <c r="AQ63" s="103"/>
      <c r="AR63" s="47" t="str">
        <f t="shared" si="3"/>
        <v xml:space="preserve"> </v>
      </c>
      <c r="AS63" s="30" t="str">
        <f t="shared" si="4"/>
        <v xml:space="preserve"> </v>
      </c>
      <c r="AU63" s="10"/>
      <c r="AV63" s="11"/>
      <c r="AW63" s="2"/>
    </row>
    <row r="64" spans="1:49" ht="16.350000000000001" customHeight="1" x14ac:dyDescent="0.25">
      <c r="A64" s="18">
        <v>13</v>
      </c>
      <c r="B64" s="115">
        <f>IF(Liste!C17=0," ",Liste!C17)</f>
        <v>194</v>
      </c>
      <c r="C64" s="113" t="str">
        <f>IF(Liste!D17=0," ",Liste!D17)</f>
        <v>GÜLŞEN BABACAN</v>
      </c>
      <c r="D64" s="101"/>
      <c r="E64" s="102"/>
      <c r="F64" s="102"/>
      <c r="G64" s="102"/>
      <c r="H64" s="102"/>
      <c r="I64" s="102"/>
      <c r="J64" s="102"/>
      <c r="K64" s="102"/>
      <c r="L64" s="102"/>
      <c r="M64" s="103"/>
      <c r="N64" s="101"/>
      <c r="O64" s="102"/>
      <c r="P64" s="102"/>
      <c r="Q64" s="102"/>
      <c r="R64" s="102"/>
      <c r="S64" s="102"/>
      <c r="T64" s="102"/>
      <c r="U64" s="102"/>
      <c r="V64" s="102"/>
      <c r="W64" s="103"/>
      <c r="X64" s="101"/>
      <c r="Y64" s="102"/>
      <c r="Z64" s="102"/>
      <c r="AA64" s="102"/>
      <c r="AB64" s="102"/>
      <c r="AC64" s="102"/>
      <c r="AD64" s="102"/>
      <c r="AE64" s="102"/>
      <c r="AF64" s="102"/>
      <c r="AG64" s="103"/>
      <c r="AH64" s="101"/>
      <c r="AI64" s="102"/>
      <c r="AJ64" s="102"/>
      <c r="AK64" s="102"/>
      <c r="AL64" s="102"/>
      <c r="AM64" s="102"/>
      <c r="AN64" s="102"/>
      <c r="AO64" s="104"/>
      <c r="AP64" s="104"/>
      <c r="AQ64" s="103"/>
      <c r="AR64" s="47" t="str">
        <f t="shared" si="3"/>
        <v xml:space="preserve"> </v>
      </c>
      <c r="AS64" s="30" t="str">
        <f t="shared" si="4"/>
        <v xml:space="preserve"> </v>
      </c>
      <c r="AU64" s="10"/>
      <c r="AV64" s="11"/>
      <c r="AW64" s="2"/>
    </row>
    <row r="65" spans="1:49" ht="16.350000000000001" customHeight="1" x14ac:dyDescent="0.25">
      <c r="A65" s="18">
        <v>14</v>
      </c>
      <c r="B65" s="115">
        <f>IF(Liste!C18=0," ",Liste!C18)</f>
        <v>195</v>
      </c>
      <c r="C65" s="113" t="str">
        <f>IF(Liste!D18=0," ",Liste!D18)</f>
        <v>ELİF BERRA GÜZEL</v>
      </c>
      <c r="D65" s="101"/>
      <c r="E65" s="102"/>
      <c r="F65" s="102"/>
      <c r="G65" s="102"/>
      <c r="H65" s="102"/>
      <c r="I65" s="102"/>
      <c r="J65" s="102"/>
      <c r="K65" s="102"/>
      <c r="L65" s="102"/>
      <c r="M65" s="103"/>
      <c r="N65" s="101"/>
      <c r="O65" s="102"/>
      <c r="P65" s="102"/>
      <c r="Q65" s="102"/>
      <c r="R65" s="102"/>
      <c r="S65" s="102"/>
      <c r="T65" s="102"/>
      <c r="U65" s="102"/>
      <c r="V65" s="102"/>
      <c r="W65" s="103"/>
      <c r="X65" s="101"/>
      <c r="Y65" s="102"/>
      <c r="Z65" s="102"/>
      <c r="AA65" s="102"/>
      <c r="AB65" s="102"/>
      <c r="AC65" s="102"/>
      <c r="AD65" s="102"/>
      <c r="AE65" s="102"/>
      <c r="AF65" s="102"/>
      <c r="AG65" s="103"/>
      <c r="AH65" s="101"/>
      <c r="AI65" s="102"/>
      <c r="AJ65" s="102"/>
      <c r="AK65" s="102"/>
      <c r="AL65" s="102"/>
      <c r="AM65" s="102"/>
      <c r="AN65" s="102"/>
      <c r="AO65" s="104"/>
      <c r="AP65" s="104"/>
      <c r="AQ65" s="103"/>
      <c r="AR65" s="47" t="str">
        <f t="shared" si="3"/>
        <v xml:space="preserve"> </v>
      </c>
      <c r="AS65" s="30" t="str">
        <f t="shared" si="4"/>
        <v xml:space="preserve"> </v>
      </c>
      <c r="AU65" s="10"/>
      <c r="AV65" s="11"/>
      <c r="AW65" s="2"/>
    </row>
    <row r="66" spans="1:49" ht="16.350000000000001" customHeight="1" x14ac:dyDescent="0.25">
      <c r="A66" s="18">
        <v>15</v>
      </c>
      <c r="B66" s="115">
        <f>IF(Liste!C19=0," ",Liste!C19)</f>
        <v>196</v>
      </c>
      <c r="C66" s="113" t="str">
        <f>IF(Liste!D19=0," ",Liste!D19)</f>
        <v>BEYZA NUR GÜRBÜZ</v>
      </c>
      <c r="D66" s="101"/>
      <c r="E66" s="102"/>
      <c r="F66" s="102"/>
      <c r="G66" s="102"/>
      <c r="H66" s="102"/>
      <c r="I66" s="102"/>
      <c r="J66" s="102"/>
      <c r="K66" s="102"/>
      <c r="L66" s="102"/>
      <c r="M66" s="103"/>
      <c r="N66" s="101"/>
      <c r="O66" s="102"/>
      <c r="P66" s="102"/>
      <c r="Q66" s="102"/>
      <c r="R66" s="102"/>
      <c r="S66" s="102"/>
      <c r="T66" s="102"/>
      <c r="U66" s="102"/>
      <c r="V66" s="102"/>
      <c r="W66" s="103"/>
      <c r="X66" s="101"/>
      <c r="Y66" s="102"/>
      <c r="Z66" s="102"/>
      <c r="AA66" s="102"/>
      <c r="AB66" s="102"/>
      <c r="AC66" s="102"/>
      <c r="AD66" s="102"/>
      <c r="AE66" s="102"/>
      <c r="AF66" s="102"/>
      <c r="AG66" s="103"/>
      <c r="AH66" s="101"/>
      <c r="AI66" s="102"/>
      <c r="AJ66" s="102"/>
      <c r="AK66" s="102"/>
      <c r="AL66" s="102"/>
      <c r="AM66" s="102"/>
      <c r="AN66" s="102"/>
      <c r="AO66" s="104"/>
      <c r="AP66" s="104"/>
      <c r="AQ66" s="103"/>
      <c r="AR66" s="47" t="str">
        <f t="shared" si="3"/>
        <v xml:space="preserve"> </v>
      </c>
      <c r="AS66" s="30" t="str">
        <f t="shared" si="4"/>
        <v xml:space="preserve"> </v>
      </c>
      <c r="AU66" s="10"/>
      <c r="AV66" s="11"/>
      <c r="AW66" s="2"/>
    </row>
    <row r="67" spans="1:49" ht="16.350000000000001" customHeight="1" x14ac:dyDescent="0.25">
      <c r="A67" s="18">
        <v>16</v>
      </c>
      <c r="B67" s="115">
        <f>IF(Liste!C20=0," ",Liste!C20)</f>
        <v>197</v>
      </c>
      <c r="C67" s="113" t="str">
        <f>IF(Liste!D20=0," ",Liste!D20)</f>
        <v>KEVSER SU BAŞTÜRK</v>
      </c>
      <c r="D67" s="101"/>
      <c r="E67" s="102"/>
      <c r="F67" s="102"/>
      <c r="G67" s="102"/>
      <c r="H67" s="102"/>
      <c r="I67" s="102"/>
      <c r="J67" s="102"/>
      <c r="K67" s="102"/>
      <c r="L67" s="102"/>
      <c r="M67" s="103"/>
      <c r="N67" s="101"/>
      <c r="O67" s="102"/>
      <c r="P67" s="102"/>
      <c r="Q67" s="102"/>
      <c r="R67" s="102"/>
      <c r="S67" s="102"/>
      <c r="T67" s="102"/>
      <c r="U67" s="102"/>
      <c r="V67" s="102"/>
      <c r="W67" s="103"/>
      <c r="X67" s="101"/>
      <c r="Y67" s="102"/>
      <c r="Z67" s="102"/>
      <c r="AA67" s="102"/>
      <c r="AB67" s="102"/>
      <c r="AC67" s="102"/>
      <c r="AD67" s="102"/>
      <c r="AE67" s="102"/>
      <c r="AF67" s="102"/>
      <c r="AG67" s="103"/>
      <c r="AH67" s="101"/>
      <c r="AI67" s="102"/>
      <c r="AJ67" s="102"/>
      <c r="AK67" s="102"/>
      <c r="AL67" s="102"/>
      <c r="AM67" s="102"/>
      <c r="AN67" s="102"/>
      <c r="AO67" s="104"/>
      <c r="AP67" s="104"/>
      <c r="AQ67" s="103"/>
      <c r="AR67" s="47" t="str">
        <f t="shared" si="3"/>
        <v xml:space="preserve"> </v>
      </c>
      <c r="AS67" s="30" t="str">
        <f t="shared" si="4"/>
        <v xml:space="preserve"> </v>
      </c>
      <c r="AU67" s="10"/>
      <c r="AV67" s="11"/>
      <c r="AW67" s="2"/>
    </row>
    <row r="68" spans="1:49" ht="16.350000000000001" customHeight="1" x14ac:dyDescent="0.25">
      <c r="A68" s="18">
        <v>17</v>
      </c>
      <c r="B68" s="115">
        <f>IF(Liste!C21=0," ",Liste!C21)</f>
        <v>198</v>
      </c>
      <c r="C68" s="113" t="str">
        <f>IF(Liste!D21=0," ",Liste!D21)</f>
        <v>RABİA KEVSER SÖNMEZ</v>
      </c>
      <c r="D68" s="101"/>
      <c r="E68" s="102"/>
      <c r="F68" s="102"/>
      <c r="G68" s="102"/>
      <c r="H68" s="102"/>
      <c r="I68" s="102"/>
      <c r="J68" s="102"/>
      <c r="K68" s="102"/>
      <c r="L68" s="102"/>
      <c r="M68" s="103"/>
      <c r="N68" s="101"/>
      <c r="O68" s="102"/>
      <c r="P68" s="102"/>
      <c r="Q68" s="102"/>
      <c r="R68" s="102"/>
      <c r="S68" s="102"/>
      <c r="T68" s="102"/>
      <c r="U68" s="102"/>
      <c r="V68" s="102"/>
      <c r="W68" s="103"/>
      <c r="X68" s="101"/>
      <c r="Y68" s="102"/>
      <c r="Z68" s="102"/>
      <c r="AA68" s="102"/>
      <c r="AB68" s="102"/>
      <c r="AC68" s="102"/>
      <c r="AD68" s="102"/>
      <c r="AE68" s="102"/>
      <c r="AF68" s="102"/>
      <c r="AG68" s="103"/>
      <c r="AH68" s="101"/>
      <c r="AI68" s="102"/>
      <c r="AJ68" s="102"/>
      <c r="AK68" s="102"/>
      <c r="AL68" s="102"/>
      <c r="AM68" s="102"/>
      <c r="AN68" s="102"/>
      <c r="AO68" s="104"/>
      <c r="AP68" s="104"/>
      <c r="AQ68" s="103"/>
      <c r="AR68" s="47" t="str">
        <f t="shared" si="3"/>
        <v xml:space="preserve"> </v>
      </c>
      <c r="AS68" s="30" t="str">
        <f t="shared" si="4"/>
        <v xml:space="preserve"> </v>
      </c>
      <c r="AU68" s="10"/>
      <c r="AV68" s="11"/>
      <c r="AW68" s="2"/>
    </row>
    <row r="69" spans="1:49" ht="16.350000000000001" customHeight="1" x14ac:dyDescent="0.25">
      <c r="A69" s="18">
        <v>18</v>
      </c>
      <c r="B69" s="115">
        <f>IF(Liste!C22=0," ",Liste!C22)</f>
        <v>199</v>
      </c>
      <c r="C69" s="113" t="str">
        <f>IF(Liste!D22=0," ",Liste!D22)</f>
        <v>İREM BERK</v>
      </c>
      <c r="D69" s="101"/>
      <c r="E69" s="102"/>
      <c r="F69" s="102"/>
      <c r="G69" s="102"/>
      <c r="H69" s="102"/>
      <c r="I69" s="102"/>
      <c r="J69" s="102"/>
      <c r="K69" s="102"/>
      <c r="L69" s="102"/>
      <c r="M69" s="103"/>
      <c r="N69" s="101"/>
      <c r="O69" s="102"/>
      <c r="P69" s="102"/>
      <c r="Q69" s="102"/>
      <c r="R69" s="102"/>
      <c r="S69" s="102"/>
      <c r="T69" s="102"/>
      <c r="U69" s="102"/>
      <c r="V69" s="102"/>
      <c r="W69" s="103"/>
      <c r="X69" s="101"/>
      <c r="Y69" s="102"/>
      <c r="Z69" s="102"/>
      <c r="AA69" s="102"/>
      <c r="AB69" s="102"/>
      <c r="AC69" s="102"/>
      <c r="AD69" s="102"/>
      <c r="AE69" s="102"/>
      <c r="AF69" s="102"/>
      <c r="AG69" s="103"/>
      <c r="AH69" s="101"/>
      <c r="AI69" s="102"/>
      <c r="AJ69" s="102"/>
      <c r="AK69" s="102"/>
      <c r="AL69" s="102"/>
      <c r="AM69" s="102"/>
      <c r="AN69" s="102"/>
      <c r="AO69" s="104"/>
      <c r="AP69" s="104"/>
      <c r="AQ69" s="103"/>
      <c r="AR69" s="47" t="str">
        <f t="shared" si="3"/>
        <v xml:space="preserve"> </v>
      </c>
      <c r="AS69" s="30" t="str">
        <f t="shared" si="4"/>
        <v xml:space="preserve"> </v>
      </c>
      <c r="AU69" s="10"/>
      <c r="AV69" s="11"/>
      <c r="AW69" s="2"/>
    </row>
    <row r="70" spans="1:49" ht="16.350000000000001" customHeight="1" x14ac:dyDescent="0.25">
      <c r="A70" s="18">
        <v>19</v>
      </c>
      <c r="B70" s="115">
        <f>IF(Liste!C23=0," ",Liste!C23)</f>
        <v>200</v>
      </c>
      <c r="C70" s="113" t="str">
        <f>IF(Liste!D23=0," ",Liste!D23)</f>
        <v>FATMA ZEHRA EMER</v>
      </c>
      <c r="D70" s="101"/>
      <c r="E70" s="102"/>
      <c r="F70" s="102"/>
      <c r="G70" s="102"/>
      <c r="H70" s="102"/>
      <c r="I70" s="102"/>
      <c r="J70" s="102"/>
      <c r="K70" s="102"/>
      <c r="L70" s="102"/>
      <c r="M70" s="103"/>
      <c r="N70" s="101"/>
      <c r="O70" s="102"/>
      <c r="P70" s="102"/>
      <c r="Q70" s="102"/>
      <c r="R70" s="102"/>
      <c r="S70" s="102"/>
      <c r="T70" s="102"/>
      <c r="U70" s="102"/>
      <c r="V70" s="102"/>
      <c r="W70" s="103"/>
      <c r="X70" s="101"/>
      <c r="Y70" s="102"/>
      <c r="Z70" s="102"/>
      <c r="AA70" s="102"/>
      <c r="AB70" s="102"/>
      <c r="AC70" s="102"/>
      <c r="AD70" s="102"/>
      <c r="AE70" s="102"/>
      <c r="AF70" s="102"/>
      <c r="AG70" s="103"/>
      <c r="AH70" s="101"/>
      <c r="AI70" s="102"/>
      <c r="AJ70" s="102"/>
      <c r="AK70" s="102"/>
      <c r="AL70" s="102"/>
      <c r="AM70" s="102"/>
      <c r="AN70" s="102"/>
      <c r="AO70" s="104"/>
      <c r="AP70" s="104"/>
      <c r="AQ70" s="103"/>
      <c r="AR70" s="47" t="str">
        <f t="shared" si="3"/>
        <v xml:space="preserve"> </v>
      </c>
      <c r="AS70" s="30" t="str">
        <f t="shared" si="4"/>
        <v xml:space="preserve"> </v>
      </c>
      <c r="AU70" s="10"/>
      <c r="AV70" s="11"/>
      <c r="AW70" s="2"/>
    </row>
    <row r="71" spans="1:49" ht="16.350000000000001" customHeight="1" x14ac:dyDescent="0.25">
      <c r="A71" s="18">
        <v>20</v>
      </c>
      <c r="B71" s="115">
        <f>IF(Liste!C24=0," ",Liste!C24)</f>
        <v>201</v>
      </c>
      <c r="C71" s="113" t="str">
        <f>IF(Liste!D24=0," ",Liste!D24)</f>
        <v>İKRA NUR ÇETİN</v>
      </c>
      <c r="D71" s="101"/>
      <c r="E71" s="102"/>
      <c r="F71" s="102"/>
      <c r="G71" s="102"/>
      <c r="H71" s="102"/>
      <c r="I71" s="102"/>
      <c r="J71" s="102"/>
      <c r="K71" s="102"/>
      <c r="L71" s="102"/>
      <c r="M71" s="103"/>
      <c r="N71" s="101"/>
      <c r="O71" s="102"/>
      <c r="P71" s="102"/>
      <c r="Q71" s="102"/>
      <c r="R71" s="102"/>
      <c r="S71" s="102"/>
      <c r="T71" s="102"/>
      <c r="U71" s="102"/>
      <c r="V71" s="102"/>
      <c r="W71" s="103"/>
      <c r="X71" s="101"/>
      <c r="Y71" s="102"/>
      <c r="Z71" s="102"/>
      <c r="AA71" s="102"/>
      <c r="AB71" s="102"/>
      <c r="AC71" s="102"/>
      <c r="AD71" s="102"/>
      <c r="AE71" s="102"/>
      <c r="AF71" s="102"/>
      <c r="AG71" s="103"/>
      <c r="AH71" s="101"/>
      <c r="AI71" s="102"/>
      <c r="AJ71" s="102"/>
      <c r="AK71" s="102"/>
      <c r="AL71" s="102"/>
      <c r="AM71" s="102"/>
      <c r="AN71" s="102"/>
      <c r="AO71" s="104"/>
      <c r="AP71" s="104"/>
      <c r="AQ71" s="103"/>
      <c r="AR71" s="47" t="str">
        <f t="shared" si="3"/>
        <v xml:space="preserve"> </v>
      </c>
      <c r="AS71" s="30" t="str">
        <f t="shared" si="4"/>
        <v xml:space="preserve"> </v>
      </c>
      <c r="AU71" s="10"/>
      <c r="AV71" s="11"/>
      <c r="AW71" s="2"/>
    </row>
    <row r="72" spans="1:49" ht="16.350000000000001" customHeight="1" x14ac:dyDescent="0.25">
      <c r="A72" s="18">
        <v>21</v>
      </c>
      <c r="B72" s="115">
        <f>IF(Liste!C25=0," ",Liste!C25)</f>
        <v>203</v>
      </c>
      <c r="C72" s="113" t="str">
        <f>IF(Liste!D25=0," ",Liste!D25)</f>
        <v>HATİCE BEYZA ÖZDEMİR</v>
      </c>
      <c r="D72" s="101"/>
      <c r="E72" s="102"/>
      <c r="F72" s="102"/>
      <c r="G72" s="102"/>
      <c r="H72" s="102"/>
      <c r="I72" s="102"/>
      <c r="J72" s="102"/>
      <c r="K72" s="102"/>
      <c r="L72" s="102"/>
      <c r="M72" s="103"/>
      <c r="N72" s="101"/>
      <c r="O72" s="102"/>
      <c r="P72" s="102"/>
      <c r="Q72" s="102"/>
      <c r="R72" s="102"/>
      <c r="S72" s="102"/>
      <c r="T72" s="102"/>
      <c r="U72" s="102"/>
      <c r="V72" s="102"/>
      <c r="W72" s="103"/>
      <c r="X72" s="101"/>
      <c r="Y72" s="102"/>
      <c r="Z72" s="102"/>
      <c r="AA72" s="102"/>
      <c r="AB72" s="102"/>
      <c r="AC72" s="102"/>
      <c r="AD72" s="102"/>
      <c r="AE72" s="102"/>
      <c r="AF72" s="102"/>
      <c r="AG72" s="103"/>
      <c r="AH72" s="101"/>
      <c r="AI72" s="102"/>
      <c r="AJ72" s="102"/>
      <c r="AK72" s="102"/>
      <c r="AL72" s="102"/>
      <c r="AM72" s="102"/>
      <c r="AN72" s="102"/>
      <c r="AO72" s="104"/>
      <c r="AP72" s="104"/>
      <c r="AQ72" s="103"/>
      <c r="AR72" s="47" t="str">
        <f t="shared" si="3"/>
        <v xml:space="preserve"> </v>
      </c>
      <c r="AS72" s="30" t="str">
        <f t="shared" si="4"/>
        <v xml:space="preserve"> </v>
      </c>
      <c r="AU72" s="10"/>
      <c r="AV72" s="11"/>
      <c r="AW72" s="2"/>
    </row>
    <row r="73" spans="1:49" ht="16.350000000000001" customHeight="1" x14ac:dyDescent="0.25">
      <c r="A73" s="18">
        <v>22</v>
      </c>
      <c r="B73" s="115">
        <f>IF(Liste!C26=0," ",Liste!C26)</f>
        <v>204</v>
      </c>
      <c r="C73" s="113" t="str">
        <f>IF(Liste!D26=0," ",Liste!D26)</f>
        <v>MERYEM KILINÇ</v>
      </c>
      <c r="D73" s="101"/>
      <c r="E73" s="102"/>
      <c r="F73" s="102"/>
      <c r="G73" s="102"/>
      <c r="H73" s="102"/>
      <c r="I73" s="102"/>
      <c r="J73" s="102"/>
      <c r="K73" s="102"/>
      <c r="L73" s="102"/>
      <c r="M73" s="103"/>
      <c r="N73" s="101"/>
      <c r="O73" s="102"/>
      <c r="P73" s="102"/>
      <c r="Q73" s="102"/>
      <c r="R73" s="102"/>
      <c r="S73" s="102"/>
      <c r="T73" s="102"/>
      <c r="U73" s="102"/>
      <c r="V73" s="102"/>
      <c r="W73" s="103"/>
      <c r="X73" s="101"/>
      <c r="Y73" s="102"/>
      <c r="Z73" s="102"/>
      <c r="AA73" s="102"/>
      <c r="AB73" s="102"/>
      <c r="AC73" s="102"/>
      <c r="AD73" s="102"/>
      <c r="AE73" s="102"/>
      <c r="AF73" s="102"/>
      <c r="AG73" s="103"/>
      <c r="AH73" s="101"/>
      <c r="AI73" s="102"/>
      <c r="AJ73" s="102"/>
      <c r="AK73" s="102"/>
      <c r="AL73" s="102"/>
      <c r="AM73" s="102"/>
      <c r="AN73" s="102"/>
      <c r="AO73" s="104"/>
      <c r="AP73" s="104"/>
      <c r="AQ73" s="103"/>
      <c r="AR73" s="47" t="str">
        <f t="shared" si="3"/>
        <v xml:space="preserve"> </v>
      </c>
      <c r="AS73" s="30" t="str">
        <f t="shared" si="4"/>
        <v xml:space="preserve"> </v>
      </c>
      <c r="AU73" s="10"/>
      <c r="AV73" s="11"/>
      <c r="AW73" s="2"/>
    </row>
    <row r="74" spans="1:49" ht="16.350000000000001" customHeight="1" x14ac:dyDescent="0.25">
      <c r="A74" s="18">
        <v>23</v>
      </c>
      <c r="B74" s="115">
        <f>IF(Liste!C27=0," ",Liste!C27)</f>
        <v>216</v>
      </c>
      <c r="C74" s="113" t="str">
        <f>IF(Liste!D27=0," ",Liste!D27)</f>
        <v>ÜMMÜGÜLSÜM TATAROĞLU</v>
      </c>
      <c r="D74" s="101"/>
      <c r="E74" s="102"/>
      <c r="F74" s="102"/>
      <c r="G74" s="102"/>
      <c r="H74" s="102"/>
      <c r="I74" s="102"/>
      <c r="J74" s="102"/>
      <c r="K74" s="102"/>
      <c r="L74" s="102"/>
      <c r="M74" s="103"/>
      <c r="N74" s="101"/>
      <c r="O74" s="102"/>
      <c r="P74" s="102"/>
      <c r="Q74" s="102"/>
      <c r="R74" s="102"/>
      <c r="S74" s="102"/>
      <c r="T74" s="102"/>
      <c r="U74" s="102"/>
      <c r="V74" s="102"/>
      <c r="W74" s="103"/>
      <c r="X74" s="101"/>
      <c r="Y74" s="102"/>
      <c r="Z74" s="102"/>
      <c r="AA74" s="102"/>
      <c r="AB74" s="102"/>
      <c r="AC74" s="102"/>
      <c r="AD74" s="102"/>
      <c r="AE74" s="102"/>
      <c r="AF74" s="102"/>
      <c r="AG74" s="103"/>
      <c r="AH74" s="101"/>
      <c r="AI74" s="102"/>
      <c r="AJ74" s="102"/>
      <c r="AK74" s="102"/>
      <c r="AL74" s="102"/>
      <c r="AM74" s="102"/>
      <c r="AN74" s="102"/>
      <c r="AO74" s="104"/>
      <c r="AP74" s="104"/>
      <c r="AQ74" s="103"/>
      <c r="AR74" s="47" t="str">
        <f t="shared" si="3"/>
        <v xml:space="preserve"> </v>
      </c>
      <c r="AS74" s="30" t="str">
        <f t="shared" si="4"/>
        <v xml:space="preserve"> </v>
      </c>
      <c r="AU74" s="10"/>
      <c r="AV74" s="11"/>
      <c r="AW74" s="2"/>
    </row>
    <row r="75" spans="1:49" ht="16.350000000000001" customHeight="1" x14ac:dyDescent="0.25">
      <c r="A75" s="18">
        <v>24</v>
      </c>
      <c r="B75" s="115">
        <f>IF(Liste!C28=0," ",Liste!C28)</f>
        <v>218</v>
      </c>
      <c r="C75" s="113" t="str">
        <f>IF(Liste!D28=0," ",Liste!D28)</f>
        <v>ZEYNEP RANA AYTAN</v>
      </c>
      <c r="D75" s="101"/>
      <c r="E75" s="102"/>
      <c r="F75" s="102"/>
      <c r="G75" s="102"/>
      <c r="H75" s="102"/>
      <c r="I75" s="102"/>
      <c r="J75" s="102"/>
      <c r="K75" s="102"/>
      <c r="L75" s="102"/>
      <c r="M75" s="103"/>
      <c r="N75" s="101"/>
      <c r="O75" s="102"/>
      <c r="P75" s="102"/>
      <c r="Q75" s="102"/>
      <c r="R75" s="102"/>
      <c r="S75" s="102"/>
      <c r="T75" s="102"/>
      <c r="U75" s="102"/>
      <c r="V75" s="102"/>
      <c r="W75" s="103"/>
      <c r="X75" s="101"/>
      <c r="Y75" s="102"/>
      <c r="Z75" s="102"/>
      <c r="AA75" s="102"/>
      <c r="AB75" s="102"/>
      <c r="AC75" s="102"/>
      <c r="AD75" s="102"/>
      <c r="AE75" s="102"/>
      <c r="AF75" s="102"/>
      <c r="AG75" s="103"/>
      <c r="AH75" s="101"/>
      <c r="AI75" s="102"/>
      <c r="AJ75" s="102"/>
      <c r="AK75" s="102"/>
      <c r="AL75" s="102"/>
      <c r="AM75" s="102"/>
      <c r="AN75" s="102"/>
      <c r="AO75" s="104"/>
      <c r="AP75" s="104"/>
      <c r="AQ75" s="103"/>
      <c r="AR75" s="47" t="str">
        <f t="shared" si="3"/>
        <v xml:space="preserve"> </v>
      </c>
      <c r="AS75" s="30" t="str">
        <f t="shared" si="4"/>
        <v xml:space="preserve"> </v>
      </c>
      <c r="AU75" s="10"/>
      <c r="AV75" s="11"/>
      <c r="AW75" s="2"/>
    </row>
    <row r="76" spans="1:49" ht="16.350000000000001" customHeight="1" x14ac:dyDescent="0.25">
      <c r="A76" s="18">
        <v>25</v>
      </c>
      <c r="B76" s="115">
        <f>IF(Liste!C29=0," ",Liste!C29)</f>
        <v>233</v>
      </c>
      <c r="C76" s="113" t="str">
        <f>IF(Liste!D29=0," ",Liste!D29)</f>
        <v>ELİF ERÇETİN</v>
      </c>
      <c r="D76" s="101"/>
      <c r="E76" s="102"/>
      <c r="F76" s="102"/>
      <c r="G76" s="102"/>
      <c r="H76" s="102"/>
      <c r="I76" s="102"/>
      <c r="J76" s="102"/>
      <c r="K76" s="102"/>
      <c r="L76" s="102"/>
      <c r="M76" s="103"/>
      <c r="N76" s="101"/>
      <c r="O76" s="102"/>
      <c r="P76" s="102"/>
      <c r="Q76" s="102"/>
      <c r="R76" s="102"/>
      <c r="S76" s="102"/>
      <c r="T76" s="102"/>
      <c r="U76" s="102"/>
      <c r="V76" s="102"/>
      <c r="W76" s="103"/>
      <c r="X76" s="101"/>
      <c r="Y76" s="102"/>
      <c r="Z76" s="102"/>
      <c r="AA76" s="102"/>
      <c r="AB76" s="102"/>
      <c r="AC76" s="102"/>
      <c r="AD76" s="102"/>
      <c r="AE76" s="102"/>
      <c r="AF76" s="102"/>
      <c r="AG76" s="103"/>
      <c r="AH76" s="101"/>
      <c r="AI76" s="102"/>
      <c r="AJ76" s="102"/>
      <c r="AK76" s="102"/>
      <c r="AL76" s="102"/>
      <c r="AM76" s="102"/>
      <c r="AN76" s="102"/>
      <c r="AO76" s="104"/>
      <c r="AP76" s="104"/>
      <c r="AQ76" s="103"/>
      <c r="AR76" s="47" t="str">
        <f t="shared" si="3"/>
        <v xml:space="preserve"> </v>
      </c>
      <c r="AS76" s="30" t="str">
        <f t="shared" si="4"/>
        <v xml:space="preserve"> </v>
      </c>
      <c r="AU76" s="10"/>
      <c r="AV76" s="11"/>
      <c r="AW76" s="2"/>
    </row>
    <row r="77" spans="1:49" ht="16.350000000000001" customHeight="1" x14ac:dyDescent="0.25">
      <c r="A77" s="18">
        <v>26</v>
      </c>
      <c r="B77" s="115">
        <f>IF(Liste!C30=0," ",Liste!C30)</f>
        <v>176</v>
      </c>
      <c r="C77" s="113" t="str">
        <f>IF(Liste!D30=0," ",Liste!D30)</f>
        <v>HAYRUNNİSA BABACAN</v>
      </c>
      <c r="D77" s="101"/>
      <c r="E77" s="102"/>
      <c r="F77" s="102"/>
      <c r="G77" s="102"/>
      <c r="H77" s="102"/>
      <c r="I77" s="102"/>
      <c r="J77" s="102"/>
      <c r="K77" s="102"/>
      <c r="L77" s="102"/>
      <c r="M77" s="103"/>
      <c r="N77" s="101"/>
      <c r="O77" s="102"/>
      <c r="P77" s="102"/>
      <c r="Q77" s="102"/>
      <c r="R77" s="102"/>
      <c r="S77" s="102"/>
      <c r="T77" s="102"/>
      <c r="U77" s="102"/>
      <c r="V77" s="102"/>
      <c r="W77" s="103"/>
      <c r="X77" s="101"/>
      <c r="Y77" s="102"/>
      <c r="Z77" s="102"/>
      <c r="AA77" s="102"/>
      <c r="AB77" s="102"/>
      <c r="AC77" s="102"/>
      <c r="AD77" s="102"/>
      <c r="AE77" s="102"/>
      <c r="AF77" s="102"/>
      <c r="AG77" s="103"/>
      <c r="AH77" s="101"/>
      <c r="AI77" s="102"/>
      <c r="AJ77" s="102"/>
      <c r="AK77" s="102"/>
      <c r="AL77" s="102"/>
      <c r="AM77" s="102"/>
      <c r="AN77" s="102"/>
      <c r="AO77" s="104"/>
      <c r="AP77" s="104"/>
      <c r="AQ77" s="103"/>
      <c r="AR77" s="47" t="str">
        <f t="shared" si="3"/>
        <v xml:space="preserve"> </v>
      </c>
      <c r="AS77" s="30" t="str">
        <f t="shared" si="4"/>
        <v xml:space="preserve"> </v>
      </c>
      <c r="AU77" s="10"/>
      <c r="AV77" s="11"/>
      <c r="AW77" s="2"/>
    </row>
    <row r="78" spans="1:49" ht="16.350000000000001" customHeight="1" x14ac:dyDescent="0.25">
      <c r="A78" s="18">
        <v>27</v>
      </c>
      <c r="B78" s="115" t="str">
        <f>IF(Liste!C31=0," ",Liste!C31)</f>
        <v xml:space="preserve"> </v>
      </c>
      <c r="C78" s="113" t="str">
        <f>IF(Liste!D31=0," ",Liste!D31)</f>
        <v xml:space="preserve"> </v>
      </c>
      <c r="D78" s="101"/>
      <c r="E78" s="102"/>
      <c r="F78" s="102"/>
      <c r="G78" s="102"/>
      <c r="H78" s="102"/>
      <c r="I78" s="102"/>
      <c r="J78" s="102"/>
      <c r="K78" s="102"/>
      <c r="L78" s="102"/>
      <c r="M78" s="103"/>
      <c r="N78" s="101"/>
      <c r="O78" s="102"/>
      <c r="P78" s="102"/>
      <c r="Q78" s="102"/>
      <c r="R78" s="102"/>
      <c r="S78" s="102"/>
      <c r="T78" s="102"/>
      <c r="U78" s="102"/>
      <c r="V78" s="102"/>
      <c r="W78" s="103"/>
      <c r="X78" s="101"/>
      <c r="Y78" s="102"/>
      <c r="Z78" s="102"/>
      <c r="AA78" s="102"/>
      <c r="AB78" s="102"/>
      <c r="AC78" s="102"/>
      <c r="AD78" s="102"/>
      <c r="AE78" s="102"/>
      <c r="AF78" s="102"/>
      <c r="AG78" s="103"/>
      <c r="AH78" s="101"/>
      <c r="AI78" s="102"/>
      <c r="AJ78" s="102"/>
      <c r="AK78" s="102"/>
      <c r="AL78" s="102"/>
      <c r="AM78" s="102"/>
      <c r="AN78" s="102"/>
      <c r="AO78" s="104"/>
      <c r="AP78" s="104"/>
      <c r="AQ78" s="103"/>
      <c r="AR78" s="47" t="str">
        <f t="shared" si="3"/>
        <v xml:space="preserve"> </v>
      </c>
      <c r="AS78" s="30" t="str">
        <f t="shared" si="4"/>
        <v xml:space="preserve"> </v>
      </c>
      <c r="AU78" s="10"/>
      <c r="AV78" s="11"/>
      <c r="AW78" s="2"/>
    </row>
    <row r="79" spans="1:49" ht="16.350000000000001" customHeight="1" x14ac:dyDescent="0.25">
      <c r="A79" s="18">
        <v>28</v>
      </c>
      <c r="B79" s="115" t="str">
        <f>IF(Liste!C32=0," ",Liste!C32)</f>
        <v xml:space="preserve"> </v>
      </c>
      <c r="C79" s="113" t="str">
        <f>IF(Liste!D32=0," ",Liste!D32)</f>
        <v xml:space="preserve"> </v>
      </c>
      <c r="D79" s="101"/>
      <c r="E79" s="102"/>
      <c r="F79" s="102"/>
      <c r="G79" s="102"/>
      <c r="H79" s="102"/>
      <c r="I79" s="102"/>
      <c r="J79" s="102"/>
      <c r="K79" s="102"/>
      <c r="L79" s="102"/>
      <c r="M79" s="103"/>
      <c r="N79" s="101"/>
      <c r="O79" s="102"/>
      <c r="P79" s="102"/>
      <c r="Q79" s="102"/>
      <c r="R79" s="102"/>
      <c r="S79" s="102"/>
      <c r="T79" s="102"/>
      <c r="U79" s="102"/>
      <c r="V79" s="102"/>
      <c r="W79" s="103"/>
      <c r="X79" s="101"/>
      <c r="Y79" s="102"/>
      <c r="Z79" s="102"/>
      <c r="AA79" s="102"/>
      <c r="AB79" s="102"/>
      <c r="AC79" s="102"/>
      <c r="AD79" s="102"/>
      <c r="AE79" s="102"/>
      <c r="AF79" s="102"/>
      <c r="AG79" s="103"/>
      <c r="AH79" s="101"/>
      <c r="AI79" s="102"/>
      <c r="AJ79" s="102"/>
      <c r="AK79" s="102"/>
      <c r="AL79" s="102"/>
      <c r="AM79" s="102"/>
      <c r="AN79" s="102"/>
      <c r="AO79" s="104"/>
      <c r="AP79" s="104"/>
      <c r="AQ79" s="103"/>
      <c r="AR79" s="47" t="str">
        <f t="shared" si="3"/>
        <v xml:space="preserve"> </v>
      </c>
      <c r="AS79" s="30" t="str">
        <f t="shared" si="4"/>
        <v xml:space="preserve"> </v>
      </c>
      <c r="AU79" s="10"/>
      <c r="AV79" s="11"/>
      <c r="AW79" s="2"/>
    </row>
    <row r="80" spans="1:49" ht="16.350000000000001" customHeight="1" x14ac:dyDescent="0.25">
      <c r="A80" s="18">
        <v>29</v>
      </c>
      <c r="B80" s="115" t="str">
        <f>IF(Liste!C33=0," ",Liste!C33)</f>
        <v xml:space="preserve"> </v>
      </c>
      <c r="C80" s="113" t="str">
        <f>IF(Liste!D33=0," ",Liste!D33)</f>
        <v xml:space="preserve"> </v>
      </c>
      <c r="D80" s="101"/>
      <c r="E80" s="102"/>
      <c r="F80" s="102"/>
      <c r="G80" s="102"/>
      <c r="H80" s="102"/>
      <c r="I80" s="102"/>
      <c r="J80" s="102"/>
      <c r="K80" s="102"/>
      <c r="L80" s="102"/>
      <c r="M80" s="103"/>
      <c r="N80" s="101"/>
      <c r="O80" s="102"/>
      <c r="P80" s="102"/>
      <c r="Q80" s="102"/>
      <c r="R80" s="102"/>
      <c r="S80" s="102"/>
      <c r="T80" s="102"/>
      <c r="U80" s="102"/>
      <c r="V80" s="102"/>
      <c r="W80" s="103"/>
      <c r="X80" s="101"/>
      <c r="Y80" s="102"/>
      <c r="Z80" s="102"/>
      <c r="AA80" s="102"/>
      <c r="AB80" s="102"/>
      <c r="AC80" s="102"/>
      <c r="AD80" s="102"/>
      <c r="AE80" s="102"/>
      <c r="AF80" s="102"/>
      <c r="AG80" s="103"/>
      <c r="AH80" s="101"/>
      <c r="AI80" s="102"/>
      <c r="AJ80" s="102"/>
      <c r="AK80" s="102"/>
      <c r="AL80" s="102"/>
      <c r="AM80" s="102"/>
      <c r="AN80" s="102"/>
      <c r="AO80" s="104"/>
      <c r="AP80" s="104"/>
      <c r="AQ80" s="103"/>
      <c r="AR80" s="47" t="str">
        <f t="shared" si="3"/>
        <v xml:space="preserve"> </v>
      </c>
      <c r="AS80" s="30" t="str">
        <f t="shared" si="4"/>
        <v xml:space="preserve"> </v>
      </c>
      <c r="AU80" s="10"/>
      <c r="AV80" s="11"/>
      <c r="AW80" s="2"/>
    </row>
    <row r="81" spans="1:49" ht="16.350000000000001" customHeight="1" x14ac:dyDescent="0.25">
      <c r="A81" s="18">
        <v>30</v>
      </c>
      <c r="B81" s="115" t="str">
        <f>IF(Liste!C34=0," ",Liste!C34)</f>
        <v xml:space="preserve"> </v>
      </c>
      <c r="C81" s="113" t="str">
        <f>IF(Liste!D34=0," ",Liste!D34)</f>
        <v xml:space="preserve"> </v>
      </c>
      <c r="D81" s="101"/>
      <c r="E81" s="102"/>
      <c r="F81" s="102"/>
      <c r="G81" s="102"/>
      <c r="H81" s="102"/>
      <c r="I81" s="102"/>
      <c r="J81" s="102"/>
      <c r="K81" s="102"/>
      <c r="L81" s="102"/>
      <c r="M81" s="103"/>
      <c r="N81" s="101"/>
      <c r="O81" s="102"/>
      <c r="P81" s="102"/>
      <c r="Q81" s="102"/>
      <c r="R81" s="102"/>
      <c r="S81" s="102"/>
      <c r="T81" s="102"/>
      <c r="U81" s="102"/>
      <c r="V81" s="102"/>
      <c r="W81" s="103"/>
      <c r="X81" s="101"/>
      <c r="Y81" s="102"/>
      <c r="Z81" s="102"/>
      <c r="AA81" s="102"/>
      <c r="AB81" s="102"/>
      <c r="AC81" s="102"/>
      <c r="AD81" s="102"/>
      <c r="AE81" s="102"/>
      <c r="AF81" s="102"/>
      <c r="AG81" s="103"/>
      <c r="AH81" s="101"/>
      <c r="AI81" s="102"/>
      <c r="AJ81" s="102"/>
      <c r="AK81" s="102"/>
      <c r="AL81" s="102"/>
      <c r="AM81" s="102"/>
      <c r="AN81" s="102"/>
      <c r="AO81" s="104"/>
      <c r="AP81" s="104"/>
      <c r="AQ81" s="103"/>
      <c r="AR81" s="47" t="str">
        <f t="shared" si="3"/>
        <v xml:space="preserve"> </v>
      </c>
      <c r="AS81" s="30" t="str">
        <f t="shared" si="4"/>
        <v xml:space="preserve"> </v>
      </c>
      <c r="AU81" s="10"/>
      <c r="AV81" s="11"/>
      <c r="AW81" s="2"/>
    </row>
    <row r="82" spans="1:49" ht="16.350000000000001" customHeight="1" x14ac:dyDescent="0.25">
      <c r="A82" s="18">
        <v>31</v>
      </c>
      <c r="B82" s="115" t="str">
        <f>IF(Liste!C35=0," ",Liste!C35)</f>
        <v xml:space="preserve"> </v>
      </c>
      <c r="C82" s="113" t="str">
        <f>IF(Liste!D35=0," ",Liste!D35)</f>
        <v xml:space="preserve"> </v>
      </c>
      <c r="D82" s="101"/>
      <c r="E82" s="102"/>
      <c r="F82" s="102"/>
      <c r="G82" s="102"/>
      <c r="H82" s="102"/>
      <c r="I82" s="102"/>
      <c r="J82" s="102"/>
      <c r="K82" s="102"/>
      <c r="L82" s="102"/>
      <c r="M82" s="103"/>
      <c r="N82" s="101"/>
      <c r="O82" s="102"/>
      <c r="P82" s="102"/>
      <c r="Q82" s="102"/>
      <c r="R82" s="102"/>
      <c r="S82" s="102"/>
      <c r="T82" s="102"/>
      <c r="U82" s="102"/>
      <c r="V82" s="102"/>
      <c r="W82" s="103"/>
      <c r="X82" s="101"/>
      <c r="Y82" s="102"/>
      <c r="Z82" s="102"/>
      <c r="AA82" s="102"/>
      <c r="AB82" s="102"/>
      <c r="AC82" s="102"/>
      <c r="AD82" s="102"/>
      <c r="AE82" s="102"/>
      <c r="AF82" s="102"/>
      <c r="AG82" s="103"/>
      <c r="AH82" s="101"/>
      <c r="AI82" s="102"/>
      <c r="AJ82" s="102"/>
      <c r="AK82" s="102"/>
      <c r="AL82" s="102"/>
      <c r="AM82" s="102"/>
      <c r="AN82" s="102"/>
      <c r="AO82" s="104"/>
      <c r="AP82" s="104"/>
      <c r="AQ82" s="103"/>
      <c r="AR82" s="47" t="str">
        <f t="shared" si="3"/>
        <v xml:space="preserve"> </v>
      </c>
      <c r="AS82" s="30" t="str">
        <f t="shared" si="4"/>
        <v xml:space="preserve"> </v>
      </c>
      <c r="AU82" s="10"/>
      <c r="AV82" s="11"/>
      <c r="AW82" s="2"/>
    </row>
    <row r="83" spans="1:49" ht="16.350000000000001" customHeight="1" x14ac:dyDescent="0.25">
      <c r="A83" s="18">
        <v>32</v>
      </c>
      <c r="B83" s="115" t="str">
        <f>IF(Liste!C36=0," ",Liste!C36)</f>
        <v xml:space="preserve"> </v>
      </c>
      <c r="C83" s="114" t="str">
        <f>IF(Liste!D36=0," ",Liste!D36)</f>
        <v xml:space="preserve"> </v>
      </c>
      <c r="D83" s="101"/>
      <c r="E83" s="102"/>
      <c r="F83" s="102"/>
      <c r="G83" s="102"/>
      <c r="H83" s="102"/>
      <c r="I83" s="102"/>
      <c r="J83" s="102"/>
      <c r="K83" s="102"/>
      <c r="L83" s="102"/>
      <c r="M83" s="103"/>
      <c r="N83" s="101"/>
      <c r="O83" s="102"/>
      <c r="P83" s="102"/>
      <c r="Q83" s="102"/>
      <c r="R83" s="102"/>
      <c r="S83" s="102"/>
      <c r="T83" s="102"/>
      <c r="U83" s="102"/>
      <c r="V83" s="102"/>
      <c r="W83" s="103"/>
      <c r="X83" s="101"/>
      <c r="Y83" s="102"/>
      <c r="Z83" s="102"/>
      <c r="AA83" s="102"/>
      <c r="AB83" s="102"/>
      <c r="AC83" s="102"/>
      <c r="AD83" s="102"/>
      <c r="AE83" s="102"/>
      <c r="AF83" s="102"/>
      <c r="AG83" s="103"/>
      <c r="AH83" s="101"/>
      <c r="AI83" s="102"/>
      <c r="AJ83" s="102"/>
      <c r="AK83" s="102"/>
      <c r="AL83" s="102"/>
      <c r="AM83" s="102"/>
      <c r="AN83" s="102"/>
      <c r="AO83" s="104"/>
      <c r="AP83" s="104"/>
      <c r="AQ83" s="103"/>
      <c r="AR83" s="47" t="str">
        <f t="shared" si="3"/>
        <v xml:space="preserve"> </v>
      </c>
      <c r="AS83" s="30" t="str">
        <f t="shared" si="4"/>
        <v xml:space="preserve"> </v>
      </c>
      <c r="AU83" s="12"/>
      <c r="AV83" s="2"/>
      <c r="AW83" s="2"/>
    </row>
    <row r="84" spans="1:49" ht="16.350000000000001" customHeight="1" x14ac:dyDescent="0.25">
      <c r="A84" s="18">
        <v>33</v>
      </c>
      <c r="B84" s="115" t="str">
        <f>IF(Liste!C37=0," ",Liste!C37)</f>
        <v xml:space="preserve"> </v>
      </c>
      <c r="C84" s="114" t="str">
        <f>IF(Liste!D37=0," ",Liste!D37)</f>
        <v xml:space="preserve"> </v>
      </c>
      <c r="D84" s="101"/>
      <c r="E84" s="102"/>
      <c r="F84" s="102"/>
      <c r="G84" s="102"/>
      <c r="H84" s="102"/>
      <c r="I84" s="102"/>
      <c r="J84" s="102"/>
      <c r="K84" s="102"/>
      <c r="L84" s="102"/>
      <c r="M84" s="103"/>
      <c r="N84" s="101"/>
      <c r="O84" s="102"/>
      <c r="P84" s="102"/>
      <c r="Q84" s="102"/>
      <c r="R84" s="102"/>
      <c r="S84" s="102"/>
      <c r="T84" s="102"/>
      <c r="U84" s="102"/>
      <c r="V84" s="102"/>
      <c r="W84" s="103"/>
      <c r="X84" s="101"/>
      <c r="Y84" s="102"/>
      <c r="Z84" s="102"/>
      <c r="AA84" s="102"/>
      <c r="AB84" s="102"/>
      <c r="AC84" s="102"/>
      <c r="AD84" s="102"/>
      <c r="AE84" s="102"/>
      <c r="AF84" s="102"/>
      <c r="AG84" s="103"/>
      <c r="AH84" s="101"/>
      <c r="AI84" s="102"/>
      <c r="AJ84" s="102"/>
      <c r="AK84" s="102"/>
      <c r="AL84" s="102"/>
      <c r="AM84" s="102"/>
      <c r="AN84" s="102"/>
      <c r="AO84" s="104"/>
      <c r="AP84" s="104"/>
      <c r="AQ84" s="103"/>
      <c r="AR84" s="47" t="str">
        <f t="shared" si="3"/>
        <v xml:space="preserve"> </v>
      </c>
      <c r="AS84" s="30" t="str">
        <f t="shared" si="4"/>
        <v xml:space="preserve"> </v>
      </c>
      <c r="AU84" s="12"/>
      <c r="AV84" s="2"/>
      <c r="AW84" s="2"/>
    </row>
    <row r="85" spans="1:49" ht="16.350000000000001" customHeight="1" x14ac:dyDescent="0.25">
      <c r="A85" s="18">
        <v>34</v>
      </c>
      <c r="B85" s="115" t="str">
        <f>IF(Liste!C38=0," ",Liste!C38)</f>
        <v xml:space="preserve"> </v>
      </c>
      <c r="C85" s="114" t="str">
        <f>IF(Liste!D38=0," ",Liste!D38)</f>
        <v xml:space="preserve"> </v>
      </c>
      <c r="D85" s="101"/>
      <c r="E85" s="102"/>
      <c r="F85" s="102"/>
      <c r="G85" s="102"/>
      <c r="H85" s="102"/>
      <c r="I85" s="102"/>
      <c r="J85" s="102"/>
      <c r="K85" s="102"/>
      <c r="L85" s="102"/>
      <c r="M85" s="103"/>
      <c r="N85" s="101"/>
      <c r="O85" s="102"/>
      <c r="P85" s="102"/>
      <c r="Q85" s="102"/>
      <c r="R85" s="102"/>
      <c r="S85" s="102"/>
      <c r="T85" s="102"/>
      <c r="U85" s="102"/>
      <c r="V85" s="102"/>
      <c r="W85" s="103"/>
      <c r="X85" s="101"/>
      <c r="Y85" s="102"/>
      <c r="Z85" s="102"/>
      <c r="AA85" s="102"/>
      <c r="AB85" s="102"/>
      <c r="AC85" s="102"/>
      <c r="AD85" s="102"/>
      <c r="AE85" s="102"/>
      <c r="AF85" s="102"/>
      <c r="AG85" s="103"/>
      <c r="AH85" s="101"/>
      <c r="AI85" s="102"/>
      <c r="AJ85" s="102"/>
      <c r="AK85" s="102"/>
      <c r="AL85" s="102"/>
      <c r="AM85" s="102"/>
      <c r="AN85" s="102"/>
      <c r="AO85" s="104"/>
      <c r="AP85" s="104"/>
      <c r="AQ85" s="103"/>
      <c r="AR85" s="47" t="str">
        <f t="shared" si="3"/>
        <v xml:space="preserve"> </v>
      </c>
      <c r="AS85" s="30" t="str">
        <f t="shared" si="4"/>
        <v xml:space="preserve"> </v>
      </c>
      <c r="AU85" s="12"/>
      <c r="AV85" s="2"/>
      <c r="AW85" s="2"/>
    </row>
    <row r="86" spans="1:49" ht="16.350000000000001" customHeight="1" x14ac:dyDescent="0.25">
      <c r="A86" s="18">
        <v>35</v>
      </c>
      <c r="B86" s="115" t="str">
        <f>IF(Liste!C39=0," ",Liste!C39)</f>
        <v xml:space="preserve"> </v>
      </c>
      <c r="C86" s="114" t="str">
        <f>IF(Liste!D39=0," ",Liste!D39)</f>
        <v xml:space="preserve"> </v>
      </c>
      <c r="D86" s="101"/>
      <c r="E86" s="102"/>
      <c r="F86" s="102"/>
      <c r="G86" s="102"/>
      <c r="H86" s="102"/>
      <c r="I86" s="102"/>
      <c r="J86" s="102"/>
      <c r="K86" s="102"/>
      <c r="L86" s="102"/>
      <c r="M86" s="103"/>
      <c r="N86" s="101"/>
      <c r="O86" s="102"/>
      <c r="P86" s="102"/>
      <c r="Q86" s="102"/>
      <c r="R86" s="102"/>
      <c r="S86" s="102"/>
      <c r="T86" s="102"/>
      <c r="U86" s="102"/>
      <c r="V86" s="102"/>
      <c r="W86" s="103"/>
      <c r="X86" s="101"/>
      <c r="Y86" s="102"/>
      <c r="Z86" s="102"/>
      <c r="AA86" s="102"/>
      <c r="AB86" s="102"/>
      <c r="AC86" s="102"/>
      <c r="AD86" s="102"/>
      <c r="AE86" s="102"/>
      <c r="AF86" s="102"/>
      <c r="AG86" s="103"/>
      <c r="AH86" s="101"/>
      <c r="AI86" s="102"/>
      <c r="AJ86" s="102"/>
      <c r="AK86" s="102"/>
      <c r="AL86" s="102"/>
      <c r="AM86" s="102"/>
      <c r="AN86" s="102"/>
      <c r="AO86" s="104"/>
      <c r="AP86" s="104"/>
      <c r="AQ86" s="103"/>
      <c r="AR86" s="47" t="str">
        <f t="shared" si="3"/>
        <v xml:space="preserve"> </v>
      </c>
      <c r="AS86" s="30" t="str">
        <f t="shared" si="4"/>
        <v xml:space="preserve"> </v>
      </c>
      <c r="AU86" s="12"/>
      <c r="AV86" s="2"/>
      <c r="AW86" s="2"/>
    </row>
    <row r="87" spans="1:49" ht="16.350000000000001" customHeight="1" x14ac:dyDescent="0.25">
      <c r="A87" s="18">
        <v>36</v>
      </c>
      <c r="B87" s="115" t="str">
        <f>IF(Liste!C40=0," ",Liste!C40)</f>
        <v xml:space="preserve"> </v>
      </c>
      <c r="C87" s="114" t="str">
        <f>IF(Liste!D40=0," ",Liste!D40)</f>
        <v xml:space="preserve"> </v>
      </c>
      <c r="D87" s="101"/>
      <c r="E87" s="102"/>
      <c r="F87" s="102"/>
      <c r="G87" s="102"/>
      <c r="H87" s="102"/>
      <c r="I87" s="102"/>
      <c r="J87" s="102"/>
      <c r="K87" s="102"/>
      <c r="L87" s="102"/>
      <c r="M87" s="103"/>
      <c r="N87" s="101"/>
      <c r="O87" s="102"/>
      <c r="P87" s="102"/>
      <c r="Q87" s="102"/>
      <c r="R87" s="102"/>
      <c r="S87" s="102"/>
      <c r="T87" s="102"/>
      <c r="U87" s="102"/>
      <c r="V87" s="102"/>
      <c r="W87" s="103"/>
      <c r="X87" s="101"/>
      <c r="Y87" s="102"/>
      <c r="Z87" s="102"/>
      <c r="AA87" s="102"/>
      <c r="AB87" s="102"/>
      <c r="AC87" s="102"/>
      <c r="AD87" s="102"/>
      <c r="AE87" s="102"/>
      <c r="AF87" s="102"/>
      <c r="AG87" s="103"/>
      <c r="AH87" s="101"/>
      <c r="AI87" s="102"/>
      <c r="AJ87" s="102"/>
      <c r="AK87" s="102"/>
      <c r="AL87" s="102"/>
      <c r="AM87" s="102"/>
      <c r="AN87" s="102"/>
      <c r="AO87" s="104"/>
      <c r="AP87" s="104"/>
      <c r="AQ87" s="103"/>
      <c r="AR87" s="47" t="str">
        <f t="shared" si="3"/>
        <v xml:space="preserve"> </v>
      </c>
      <c r="AS87" s="30" t="str">
        <f t="shared" si="4"/>
        <v xml:space="preserve"> </v>
      </c>
      <c r="AU87" s="12"/>
      <c r="AV87" s="2"/>
      <c r="AW87" s="2"/>
    </row>
    <row r="88" spans="1:49" ht="16.350000000000001" customHeight="1" x14ac:dyDescent="0.25">
      <c r="A88" s="18">
        <v>37</v>
      </c>
      <c r="B88" s="115" t="str">
        <f>IF(Liste!C41=0," ",Liste!C41)</f>
        <v xml:space="preserve"> </v>
      </c>
      <c r="C88" s="114" t="str">
        <f>IF(Liste!D41=0," ",Liste!D41)</f>
        <v xml:space="preserve"> </v>
      </c>
      <c r="D88" s="101"/>
      <c r="E88" s="102"/>
      <c r="F88" s="102"/>
      <c r="G88" s="102"/>
      <c r="H88" s="102"/>
      <c r="I88" s="102"/>
      <c r="J88" s="102"/>
      <c r="K88" s="102"/>
      <c r="L88" s="102"/>
      <c r="M88" s="103"/>
      <c r="N88" s="101"/>
      <c r="O88" s="102"/>
      <c r="P88" s="102"/>
      <c r="Q88" s="102"/>
      <c r="R88" s="102"/>
      <c r="S88" s="102"/>
      <c r="T88" s="102"/>
      <c r="U88" s="102"/>
      <c r="V88" s="102"/>
      <c r="W88" s="103"/>
      <c r="X88" s="101"/>
      <c r="Y88" s="102"/>
      <c r="Z88" s="102"/>
      <c r="AA88" s="102"/>
      <c r="AB88" s="102"/>
      <c r="AC88" s="102"/>
      <c r="AD88" s="102"/>
      <c r="AE88" s="102"/>
      <c r="AF88" s="102"/>
      <c r="AG88" s="103"/>
      <c r="AH88" s="101"/>
      <c r="AI88" s="102"/>
      <c r="AJ88" s="102"/>
      <c r="AK88" s="102"/>
      <c r="AL88" s="102"/>
      <c r="AM88" s="102"/>
      <c r="AN88" s="102"/>
      <c r="AO88" s="104"/>
      <c r="AP88" s="104"/>
      <c r="AQ88" s="103"/>
      <c r="AR88" s="47" t="str">
        <f t="shared" si="3"/>
        <v xml:space="preserve"> </v>
      </c>
      <c r="AS88" s="30" t="str">
        <f t="shared" si="4"/>
        <v xml:space="preserve"> </v>
      </c>
      <c r="AU88" s="12"/>
      <c r="AV88" s="2"/>
      <c r="AW88" s="2"/>
    </row>
    <row r="89" spans="1:49" ht="16.350000000000001" customHeight="1" x14ac:dyDescent="0.25">
      <c r="A89" s="18">
        <v>38</v>
      </c>
      <c r="B89" s="115" t="str">
        <f>IF(Liste!C42=0," ",Liste!C42)</f>
        <v xml:space="preserve"> </v>
      </c>
      <c r="C89" s="114" t="str">
        <f>IF(Liste!D42=0," ",Liste!D42)</f>
        <v xml:space="preserve"> </v>
      </c>
      <c r="D89" s="101"/>
      <c r="E89" s="102"/>
      <c r="F89" s="102"/>
      <c r="G89" s="102"/>
      <c r="H89" s="102"/>
      <c r="I89" s="102"/>
      <c r="J89" s="102"/>
      <c r="K89" s="102"/>
      <c r="L89" s="102"/>
      <c r="M89" s="103"/>
      <c r="N89" s="101"/>
      <c r="O89" s="102"/>
      <c r="P89" s="102"/>
      <c r="Q89" s="102"/>
      <c r="R89" s="102"/>
      <c r="S89" s="102"/>
      <c r="T89" s="102"/>
      <c r="U89" s="102"/>
      <c r="V89" s="102"/>
      <c r="W89" s="103"/>
      <c r="X89" s="101"/>
      <c r="Y89" s="102"/>
      <c r="Z89" s="102"/>
      <c r="AA89" s="102"/>
      <c r="AB89" s="102"/>
      <c r="AC89" s="102"/>
      <c r="AD89" s="102"/>
      <c r="AE89" s="102"/>
      <c r="AF89" s="102"/>
      <c r="AG89" s="103"/>
      <c r="AH89" s="101"/>
      <c r="AI89" s="102"/>
      <c r="AJ89" s="102"/>
      <c r="AK89" s="102"/>
      <c r="AL89" s="102"/>
      <c r="AM89" s="102"/>
      <c r="AN89" s="102"/>
      <c r="AO89" s="104"/>
      <c r="AP89" s="104"/>
      <c r="AQ89" s="103"/>
      <c r="AR89" s="47" t="str">
        <f t="shared" si="3"/>
        <v xml:space="preserve"> </v>
      </c>
      <c r="AS89" s="30" t="str">
        <f t="shared" si="4"/>
        <v xml:space="preserve"> </v>
      </c>
      <c r="AU89" s="12"/>
      <c r="AV89" s="2"/>
      <c r="AW89" s="2"/>
    </row>
    <row r="90" spans="1:49" ht="16.350000000000001" customHeight="1" x14ac:dyDescent="0.25">
      <c r="A90" s="18">
        <v>39</v>
      </c>
      <c r="B90" s="115" t="str">
        <f>IF(Liste!C43=0," ",Liste!C43)</f>
        <v xml:space="preserve"> </v>
      </c>
      <c r="C90" s="114" t="str">
        <f>IF(Liste!D43=0," ",Liste!D43)</f>
        <v xml:space="preserve"> </v>
      </c>
      <c r="D90" s="101"/>
      <c r="E90" s="102"/>
      <c r="F90" s="102"/>
      <c r="G90" s="102"/>
      <c r="H90" s="102"/>
      <c r="I90" s="102"/>
      <c r="J90" s="102"/>
      <c r="K90" s="102"/>
      <c r="L90" s="102"/>
      <c r="M90" s="103"/>
      <c r="N90" s="101"/>
      <c r="O90" s="102"/>
      <c r="P90" s="102"/>
      <c r="Q90" s="102"/>
      <c r="R90" s="102"/>
      <c r="S90" s="102"/>
      <c r="T90" s="102"/>
      <c r="U90" s="102"/>
      <c r="V90" s="102"/>
      <c r="W90" s="103"/>
      <c r="X90" s="101"/>
      <c r="Y90" s="102"/>
      <c r="Z90" s="102"/>
      <c r="AA90" s="102"/>
      <c r="AB90" s="102"/>
      <c r="AC90" s="102"/>
      <c r="AD90" s="102"/>
      <c r="AE90" s="102"/>
      <c r="AF90" s="102"/>
      <c r="AG90" s="103"/>
      <c r="AH90" s="101"/>
      <c r="AI90" s="102"/>
      <c r="AJ90" s="102"/>
      <c r="AK90" s="102"/>
      <c r="AL90" s="102"/>
      <c r="AM90" s="102"/>
      <c r="AN90" s="102"/>
      <c r="AO90" s="104"/>
      <c r="AP90" s="104"/>
      <c r="AQ90" s="103"/>
      <c r="AR90" s="47" t="str">
        <f t="shared" si="3"/>
        <v xml:space="preserve"> </v>
      </c>
      <c r="AS90" s="30" t="str">
        <f t="shared" si="4"/>
        <v xml:space="preserve"> </v>
      </c>
      <c r="AU90" s="12"/>
      <c r="AV90" s="2"/>
      <c r="AW90" s="2"/>
    </row>
    <row r="91" spans="1:49" ht="16.350000000000001" customHeight="1" x14ac:dyDescent="0.25">
      <c r="A91" s="18">
        <v>40</v>
      </c>
      <c r="B91" s="115" t="str">
        <f>IF(Liste!C44=0," ",Liste!C44)</f>
        <v xml:space="preserve"> </v>
      </c>
      <c r="C91" s="114" t="str">
        <f>IF(Liste!D44=0," ",Liste!D44)</f>
        <v xml:space="preserve"> </v>
      </c>
      <c r="D91" s="101"/>
      <c r="E91" s="102"/>
      <c r="F91" s="102"/>
      <c r="G91" s="102"/>
      <c r="H91" s="102"/>
      <c r="I91" s="102"/>
      <c r="J91" s="102"/>
      <c r="K91" s="102"/>
      <c r="L91" s="102"/>
      <c r="M91" s="103"/>
      <c r="N91" s="101"/>
      <c r="O91" s="102"/>
      <c r="P91" s="102"/>
      <c r="Q91" s="102"/>
      <c r="R91" s="102"/>
      <c r="S91" s="102"/>
      <c r="T91" s="102"/>
      <c r="U91" s="102"/>
      <c r="V91" s="102"/>
      <c r="W91" s="103"/>
      <c r="X91" s="101"/>
      <c r="Y91" s="102"/>
      <c r="Z91" s="102"/>
      <c r="AA91" s="102"/>
      <c r="AB91" s="102"/>
      <c r="AC91" s="102"/>
      <c r="AD91" s="102"/>
      <c r="AE91" s="102"/>
      <c r="AF91" s="102"/>
      <c r="AG91" s="103"/>
      <c r="AH91" s="101"/>
      <c r="AI91" s="102"/>
      <c r="AJ91" s="102"/>
      <c r="AK91" s="102"/>
      <c r="AL91" s="102"/>
      <c r="AM91" s="102"/>
      <c r="AN91" s="102"/>
      <c r="AO91" s="104"/>
      <c r="AP91" s="104"/>
      <c r="AQ91" s="103"/>
      <c r="AR91" s="47" t="str">
        <f t="shared" si="3"/>
        <v xml:space="preserve"> </v>
      </c>
      <c r="AS91" s="30" t="str">
        <f t="shared" si="4"/>
        <v xml:space="preserve"> </v>
      </c>
      <c r="AU91" s="12"/>
      <c r="AV91" s="2"/>
      <c r="AW91" s="2"/>
    </row>
    <row r="92" spans="1:49" ht="16.350000000000001" customHeight="1" x14ac:dyDescent="0.25">
      <c r="A92" s="18">
        <v>41</v>
      </c>
      <c r="B92" s="115" t="str">
        <f>IF(Liste!C45=0," ",Liste!C45)</f>
        <v xml:space="preserve"> </v>
      </c>
      <c r="C92" s="114" t="str">
        <f>IF(Liste!D45=0," ",Liste!D45)</f>
        <v xml:space="preserve"> </v>
      </c>
      <c r="D92" s="101"/>
      <c r="E92" s="102"/>
      <c r="F92" s="102"/>
      <c r="G92" s="102"/>
      <c r="H92" s="102"/>
      <c r="I92" s="102"/>
      <c r="J92" s="102"/>
      <c r="K92" s="102"/>
      <c r="L92" s="102"/>
      <c r="M92" s="103"/>
      <c r="N92" s="101"/>
      <c r="O92" s="102"/>
      <c r="P92" s="102"/>
      <c r="Q92" s="102"/>
      <c r="R92" s="102"/>
      <c r="S92" s="102"/>
      <c r="T92" s="102"/>
      <c r="U92" s="102"/>
      <c r="V92" s="102"/>
      <c r="W92" s="103"/>
      <c r="X92" s="101"/>
      <c r="Y92" s="102"/>
      <c r="Z92" s="102"/>
      <c r="AA92" s="102"/>
      <c r="AB92" s="102"/>
      <c r="AC92" s="102"/>
      <c r="AD92" s="102"/>
      <c r="AE92" s="102"/>
      <c r="AF92" s="102"/>
      <c r="AG92" s="103"/>
      <c r="AH92" s="101"/>
      <c r="AI92" s="102"/>
      <c r="AJ92" s="102"/>
      <c r="AK92" s="102"/>
      <c r="AL92" s="102"/>
      <c r="AM92" s="102"/>
      <c r="AN92" s="102"/>
      <c r="AO92" s="104"/>
      <c r="AP92" s="104"/>
      <c r="AQ92" s="103"/>
      <c r="AR92" s="47" t="str">
        <f t="shared" si="3"/>
        <v xml:space="preserve"> </v>
      </c>
      <c r="AS92" s="30" t="str">
        <f t="shared" si="4"/>
        <v xml:space="preserve"> </v>
      </c>
      <c r="AU92" s="12"/>
      <c r="AV92" s="2"/>
      <c r="AW92" s="2"/>
    </row>
    <row r="93" spans="1:49" ht="16.350000000000001" customHeight="1" x14ac:dyDescent="0.25">
      <c r="A93" s="18">
        <v>42</v>
      </c>
      <c r="B93" s="115" t="str">
        <f>IF(Liste!C46=0," ",Liste!C46)</f>
        <v xml:space="preserve"> </v>
      </c>
      <c r="C93" s="114" t="str">
        <f>IF(Liste!D46=0," ",Liste!D46)</f>
        <v xml:space="preserve"> </v>
      </c>
      <c r="D93" s="101"/>
      <c r="E93" s="102"/>
      <c r="F93" s="102"/>
      <c r="G93" s="102"/>
      <c r="H93" s="102"/>
      <c r="I93" s="102"/>
      <c r="J93" s="102"/>
      <c r="K93" s="102"/>
      <c r="L93" s="102"/>
      <c r="M93" s="103"/>
      <c r="N93" s="101"/>
      <c r="O93" s="102"/>
      <c r="P93" s="102"/>
      <c r="Q93" s="102"/>
      <c r="R93" s="102"/>
      <c r="S93" s="102"/>
      <c r="T93" s="102"/>
      <c r="U93" s="102"/>
      <c r="V93" s="102"/>
      <c r="W93" s="103"/>
      <c r="X93" s="101"/>
      <c r="Y93" s="102"/>
      <c r="Z93" s="102"/>
      <c r="AA93" s="102"/>
      <c r="AB93" s="102"/>
      <c r="AC93" s="102"/>
      <c r="AD93" s="102"/>
      <c r="AE93" s="102"/>
      <c r="AF93" s="102"/>
      <c r="AG93" s="103"/>
      <c r="AH93" s="101"/>
      <c r="AI93" s="102"/>
      <c r="AJ93" s="102"/>
      <c r="AK93" s="102"/>
      <c r="AL93" s="102"/>
      <c r="AM93" s="102"/>
      <c r="AN93" s="102"/>
      <c r="AO93" s="104"/>
      <c r="AP93" s="104"/>
      <c r="AQ93" s="103"/>
      <c r="AR93" s="47" t="str">
        <f t="shared" si="3"/>
        <v xml:space="preserve"> </v>
      </c>
      <c r="AS93" s="30" t="str">
        <f t="shared" si="4"/>
        <v xml:space="preserve"> </v>
      </c>
      <c r="AV93" s="2"/>
      <c r="AW93" s="2"/>
    </row>
    <row r="94" spans="1:49" ht="16.350000000000001" customHeight="1" x14ac:dyDescent="0.25">
      <c r="A94" s="18">
        <v>43</v>
      </c>
      <c r="B94" s="115" t="str">
        <f>IF(Liste!C47=0," ",Liste!C47)</f>
        <v xml:space="preserve"> </v>
      </c>
      <c r="C94" s="114" t="str">
        <f>IF(Liste!D47=0," ",Liste!D47)</f>
        <v xml:space="preserve"> </v>
      </c>
      <c r="D94" s="101"/>
      <c r="E94" s="102"/>
      <c r="F94" s="102"/>
      <c r="G94" s="102"/>
      <c r="H94" s="102"/>
      <c r="I94" s="102"/>
      <c r="J94" s="102"/>
      <c r="K94" s="102"/>
      <c r="L94" s="102"/>
      <c r="M94" s="103"/>
      <c r="N94" s="101"/>
      <c r="O94" s="102"/>
      <c r="P94" s="102"/>
      <c r="Q94" s="102"/>
      <c r="R94" s="102"/>
      <c r="S94" s="102"/>
      <c r="T94" s="102"/>
      <c r="U94" s="102"/>
      <c r="V94" s="102"/>
      <c r="W94" s="103"/>
      <c r="X94" s="101"/>
      <c r="Y94" s="102"/>
      <c r="Z94" s="102"/>
      <c r="AA94" s="102"/>
      <c r="AB94" s="102"/>
      <c r="AC94" s="102"/>
      <c r="AD94" s="102"/>
      <c r="AE94" s="102"/>
      <c r="AF94" s="102"/>
      <c r="AG94" s="103"/>
      <c r="AH94" s="101"/>
      <c r="AI94" s="102"/>
      <c r="AJ94" s="102"/>
      <c r="AK94" s="102"/>
      <c r="AL94" s="102"/>
      <c r="AM94" s="102"/>
      <c r="AN94" s="102"/>
      <c r="AO94" s="104"/>
      <c r="AP94" s="104"/>
      <c r="AQ94" s="103"/>
      <c r="AR94" s="47" t="str">
        <f t="shared" si="3"/>
        <v xml:space="preserve"> </v>
      </c>
      <c r="AS94" s="30" t="str">
        <f t="shared" si="4"/>
        <v xml:space="preserve"> </v>
      </c>
      <c r="AV94" s="2"/>
      <c r="AW94" s="2"/>
    </row>
    <row r="95" spans="1:49" ht="16.350000000000001" customHeight="1" x14ac:dyDescent="0.25">
      <c r="A95" s="18">
        <v>44</v>
      </c>
      <c r="B95" s="115" t="str">
        <f>IF(Liste!C48=0," ",Liste!C48)</f>
        <v xml:space="preserve"> </v>
      </c>
      <c r="C95" s="114" t="str">
        <f>IF(Liste!D48=0," ",Liste!D48)</f>
        <v xml:space="preserve"> </v>
      </c>
      <c r="D95" s="101"/>
      <c r="E95" s="102"/>
      <c r="F95" s="102"/>
      <c r="G95" s="102"/>
      <c r="H95" s="102"/>
      <c r="I95" s="102"/>
      <c r="J95" s="102"/>
      <c r="K95" s="102"/>
      <c r="L95" s="102"/>
      <c r="M95" s="103"/>
      <c r="N95" s="101"/>
      <c r="O95" s="102"/>
      <c r="P95" s="102"/>
      <c r="Q95" s="102"/>
      <c r="R95" s="102"/>
      <c r="S95" s="102"/>
      <c r="T95" s="102"/>
      <c r="U95" s="102"/>
      <c r="V95" s="102"/>
      <c r="W95" s="103"/>
      <c r="X95" s="101"/>
      <c r="Y95" s="102"/>
      <c r="Z95" s="102"/>
      <c r="AA95" s="102"/>
      <c r="AB95" s="102"/>
      <c r="AC95" s="102"/>
      <c r="AD95" s="102"/>
      <c r="AE95" s="102"/>
      <c r="AF95" s="102"/>
      <c r="AG95" s="103"/>
      <c r="AH95" s="101"/>
      <c r="AI95" s="102"/>
      <c r="AJ95" s="102"/>
      <c r="AK95" s="102"/>
      <c r="AL95" s="102"/>
      <c r="AM95" s="102"/>
      <c r="AN95" s="102"/>
      <c r="AO95" s="104"/>
      <c r="AP95" s="104"/>
      <c r="AQ95" s="103"/>
      <c r="AR95" s="47" t="str">
        <f t="shared" si="3"/>
        <v xml:space="preserve"> </v>
      </c>
      <c r="AS95" s="30" t="str">
        <f t="shared" si="4"/>
        <v xml:space="preserve"> </v>
      </c>
      <c r="AV95" s="2"/>
      <c r="AW95" s="2"/>
    </row>
    <row r="96" spans="1:49" ht="16.350000000000001" customHeight="1" x14ac:dyDescent="0.25">
      <c r="A96" s="18">
        <v>45</v>
      </c>
      <c r="B96" s="115" t="str">
        <f>IF(Liste!C49=0," ",Liste!C49)</f>
        <v xml:space="preserve"> </v>
      </c>
      <c r="C96" s="114" t="str">
        <f>IF(Liste!D49=0," ",Liste!D49)</f>
        <v xml:space="preserve"> </v>
      </c>
      <c r="D96" s="101"/>
      <c r="E96" s="102"/>
      <c r="F96" s="102"/>
      <c r="G96" s="102"/>
      <c r="H96" s="102"/>
      <c r="I96" s="102"/>
      <c r="J96" s="102"/>
      <c r="K96" s="102"/>
      <c r="L96" s="102"/>
      <c r="M96" s="103"/>
      <c r="N96" s="101"/>
      <c r="O96" s="102"/>
      <c r="P96" s="102"/>
      <c r="Q96" s="102"/>
      <c r="R96" s="102"/>
      <c r="S96" s="102"/>
      <c r="T96" s="102"/>
      <c r="U96" s="102"/>
      <c r="V96" s="102"/>
      <c r="W96" s="103"/>
      <c r="X96" s="101"/>
      <c r="Y96" s="102"/>
      <c r="Z96" s="102"/>
      <c r="AA96" s="102"/>
      <c r="AB96" s="102"/>
      <c r="AC96" s="102"/>
      <c r="AD96" s="102"/>
      <c r="AE96" s="102"/>
      <c r="AF96" s="102"/>
      <c r="AG96" s="103"/>
      <c r="AH96" s="101"/>
      <c r="AI96" s="102"/>
      <c r="AJ96" s="102"/>
      <c r="AK96" s="102"/>
      <c r="AL96" s="102"/>
      <c r="AM96" s="102"/>
      <c r="AN96" s="102"/>
      <c r="AO96" s="104"/>
      <c r="AP96" s="104"/>
      <c r="AQ96" s="103"/>
      <c r="AR96" s="47" t="str">
        <f t="shared" si="3"/>
        <v xml:space="preserve"> </v>
      </c>
      <c r="AS96" s="30" t="str">
        <f t="shared" si="4"/>
        <v xml:space="preserve"> </v>
      </c>
      <c r="AV96" s="2"/>
      <c r="AW96" s="2"/>
    </row>
    <row r="97" spans="1:46" s="2" customFormat="1" ht="16.350000000000001" customHeight="1" x14ac:dyDescent="0.25">
      <c r="A97" s="18">
        <v>46</v>
      </c>
      <c r="B97" s="115" t="str">
        <f>IF(Liste!C50=0," ",Liste!C50)</f>
        <v xml:space="preserve"> </v>
      </c>
      <c r="C97" s="114" t="str">
        <f>IF(Liste!D50=0," ",Liste!D50)</f>
        <v xml:space="preserve"> </v>
      </c>
      <c r="D97" s="101"/>
      <c r="E97" s="102"/>
      <c r="F97" s="102"/>
      <c r="G97" s="102"/>
      <c r="H97" s="102"/>
      <c r="I97" s="102"/>
      <c r="J97" s="102"/>
      <c r="K97" s="102"/>
      <c r="L97" s="102"/>
      <c r="M97" s="103"/>
      <c r="N97" s="101"/>
      <c r="O97" s="102"/>
      <c r="P97" s="102"/>
      <c r="Q97" s="102"/>
      <c r="R97" s="102"/>
      <c r="S97" s="102"/>
      <c r="T97" s="102"/>
      <c r="U97" s="102"/>
      <c r="V97" s="102"/>
      <c r="W97" s="103"/>
      <c r="X97" s="101"/>
      <c r="Y97" s="102"/>
      <c r="Z97" s="102"/>
      <c r="AA97" s="102"/>
      <c r="AB97" s="102"/>
      <c r="AC97" s="102"/>
      <c r="AD97" s="102"/>
      <c r="AE97" s="102"/>
      <c r="AF97" s="102"/>
      <c r="AG97" s="103"/>
      <c r="AH97" s="101"/>
      <c r="AI97" s="102"/>
      <c r="AJ97" s="102"/>
      <c r="AK97" s="102"/>
      <c r="AL97" s="102"/>
      <c r="AM97" s="102"/>
      <c r="AN97" s="102"/>
      <c r="AO97" s="104"/>
      <c r="AP97" s="104"/>
      <c r="AQ97" s="103"/>
      <c r="AR97" s="47" t="str">
        <f t="shared" si="3"/>
        <v xml:space="preserve"> </v>
      </c>
      <c r="AS97" s="30" t="str">
        <f t="shared" si="4"/>
        <v xml:space="preserve"> </v>
      </c>
    </row>
    <row r="98" spans="1:46" s="2" customFormat="1" ht="16.350000000000001" customHeight="1" x14ac:dyDescent="0.25">
      <c r="A98" s="18">
        <v>47</v>
      </c>
      <c r="B98" s="115" t="str">
        <f>IF(Liste!C51=0," ",Liste!C51)</f>
        <v xml:space="preserve"> </v>
      </c>
      <c r="C98" s="114" t="str">
        <f>IF(Liste!D51=0," ",Liste!D51)</f>
        <v xml:space="preserve"> </v>
      </c>
      <c r="D98" s="101"/>
      <c r="E98" s="102"/>
      <c r="F98" s="102"/>
      <c r="G98" s="102"/>
      <c r="H98" s="102"/>
      <c r="I98" s="102"/>
      <c r="J98" s="102"/>
      <c r="K98" s="102"/>
      <c r="L98" s="102"/>
      <c r="M98" s="103"/>
      <c r="N98" s="101"/>
      <c r="O98" s="102"/>
      <c r="P98" s="102"/>
      <c r="Q98" s="102"/>
      <c r="R98" s="102"/>
      <c r="S98" s="102"/>
      <c r="T98" s="102"/>
      <c r="U98" s="102"/>
      <c r="V98" s="102"/>
      <c r="W98" s="103"/>
      <c r="X98" s="101"/>
      <c r="Y98" s="102"/>
      <c r="Z98" s="102"/>
      <c r="AA98" s="102"/>
      <c r="AB98" s="102"/>
      <c r="AC98" s="102"/>
      <c r="AD98" s="102"/>
      <c r="AE98" s="102"/>
      <c r="AF98" s="102"/>
      <c r="AG98" s="103"/>
      <c r="AH98" s="101"/>
      <c r="AI98" s="102"/>
      <c r="AJ98" s="102"/>
      <c r="AK98" s="102"/>
      <c r="AL98" s="102"/>
      <c r="AM98" s="102"/>
      <c r="AN98" s="102"/>
      <c r="AO98" s="104"/>
      <c r="AP98" s="104"/>
      <c r="AQ98" s="103"/>
      <c r="AR98" s="47" t="str">
        <f t="shared" si="3"/>
        <v xml:space="preserve"> </v>
      </c>
      <c r="AS98" s="30" t="str">
        <f t="shared" si="4"/>
        <v xml:space="preserve"> </v>
      </c>
    </row>
    <row r="99" spans="1:46" s="2" customFormat="1" ht="16.350000000000001" customHeight="1" x14ac:dyDescent="0.25">
      <c r="A99" s="18">
        <v>48</v>
      </c>
      <c r="B99" s="115" t="str">
        <f>IF(Liste!C52=0," ",Liste!C52)</f>
        <v xml:space="preserve"> </v>
      </c>
      <c r="C99" s="114" t="str">
        <f>IF(Liste!D52=0," ",Liste!D52)</f>
        <v xml:space="preserve"> </v>
      </c>
      <c r="D99" s="105"/>
      <c r="E99" s="106"/>
      <c r="F99" s="106"/>
      <c r="G99" s="106"/>
      <c r="H99" s="106"/>
      <c r="I99" s="106"/>
      <c r="J99" s="106"/>
      <c r="K99" s="106"/>
      <c r="L99" s="106"/>
      <c r="M99" s="107"/>
      <c r="N99" s="105"/>
      <c r="O99" s="106"/>
      <c r="P99" s="106"/>
      <c r="Q99" s="106"/>
      <c r="R99" s="106"/>
      <c r="S99" s="106"/>
      <c r="T99" s="106"/>
      <c r="U99" s="106"/>
      <c r="V99" s="106"/>
      <c r="W99" s="107"/>
      <c r="X99" s="105"/>
      <c r="Y99" s="106"/>
      <c r="Z99" s="106"/>
      <c r="AA99" s="106"/>
      <c r="AB99" s="106"/>
      <c r="AC99" s="106"/>
      <c r="AD99" s="106"/>
      <c r="AE99" s="106"/>
      <c r="AF99" s="106"/>
      <c r="AG99" s="107"/>
      <c r="AH99" s="105"/>
      <c r="AI99" s="106"/>
      <c r="AJ99" s="106"/>
      <c r="AK99" s="106"/>
      <c r="AL99" s="106"/>
      <c r="AM99" s="106"/>
      <c r="AN99" s="106"/>
      <c r="AO99" s="108"/>
      <c r="AP99" s="108"/>
      <c r="AQ99" s="107"/>
      <c r="AR99" s="47" t="str">
        <f t="shared" si="3"/>
        <v xml:space="preserve"> </v>
      </c>
      <c r="AS99" s="30" t="str">
        <f t="shared" si="4"/>
        <v xml:space="preserve"> </v>
      </c>
    </row>
    <row r="100" spans="1:46" s="2" customFormat="1" ht="16.350000000000001" customHeight="1" thickBot="1" x14ac:dyDescent="0.3">
      <c r="A100" s="18">
        <v>49</v>
      </c>
      <c r="B100" s="115" t="str">
        <f>IF(Liste!C53=0," ",Liste!C53)</f>
        <v xml:space="preserve"> </v>
      </c>
      <c r="C100" s="114" t="str">
        <f>IF(Liste!D53=0," ",Liste!D53)</f>
        <v xml:space="preserve"> </v>
      </c>
      <c r="D100" s="109"/>
      <c r="E100" s="110"/>
      <c r="F100" s="110"/>
      <c r="G100" s="110"/>
      <c r="H100" s="110"/>
      <c r="I100" s="110"/>
      <c r="J100" s="110"/>
      <c r="K100" s="110"/>
      <c r="L100" s="110"/>
      <c r="M100" s="111"/>
      <c r="N100" s="109"/>
      <c r="O100" s="110"/>
      <c r="P100" s="110"/>
      <c r="Q100" s="110"/>
      <c r="R100" s="110"/>
      <c r="S100" s="110"/>
      <c r="T100" s="110"/>
      <c r="U100" s="110"/>
      <c r="V100" s="110"/>
      <c r="W100" s="111"/>
      <c r="X100" s="109"/>
      <c r="Y100" s="110"/>
      <c r="Z100" s="110"/>
      <c r="AA100" s="110"/>
      <c r="AB100" s="110"/>
      <c r="AC100" s="110"/>
      <c r="AD100" s="110"/>
      <c r="AE100" s="110"/>
      <c r="AF100" s="110"/>
      <c r="AG100" s="111"/>
      <c r="AH100" s="109"/>
      <c r="AI100" s="110"/>
      <c r="AJ100" s="110"/>
      <c r="AK100" s="110"/>
      <c r="AL100" s="110"/>
      <c r="AM100" s="110"/>
      <c r="AN100" s="110"/>
      <c r="AO100" s="112"/>
      <c r="AP100" s="112"/>
      <c r="AQ100" s="111"/>
      <c r="AR100" s="47" t="str">
        <f t="shared" si="3"/>
        <v xml:space="preserve"> </v>
      </c>
      <c r="AS100" s="30" t="str">
        <f t="shared" si="4"/>
        <v xml:space="preserve"> </v>
      </c>
    </row>
    <row r="101" spans="1:46" s="2" customFormat="1" ht="16.350000000000001" customHeight="1" thickBot="1" x14ac:dyDescent="0.3">
      <c r="A101" s="199" t="s">
        <v>7</v>
      </c>
      <c r="B101" s="200"/>
      <c r="C101" s="200"/>
      <c r="D101" s="46" t="str">
        <f>IF($D8=0," ",((SUM(D$52:D$100)/COUNT(D$52:D$100))*100)/$D8)</f>
        <v xml:space="preserve"> </v>
      </c>
      <c r="E101" s="46" t="str">
        <f>IF($D9=0," ",((SUM(E$52:E$100)/COUNT(E$52:E$100))*100)/$D9)</f>
        <v xml:space="preserve"> </v>
      </c>
      <c r="F101" s="46" t="str">
        <f>IF($D10=0," ",((SUM(F$52:F$100)/COUNT(F$52:F$100))*100)/$D10)</f>
        <v xml:space="preserve"> </v>
      </c>
      <c r="G101" s="46" t="str">
        <f>IF($D11=0," ",((SUM(G$52:G$100)/COUNT(G$52:G$100))*100)/$D11)</f>
        <v xml:space="preserve"> </v>
      </c>
      <c r="H101" s="46" t="str">
        <f>IF($D12=0," ",((SUM(H$52:H$100)/COUNT(H$52:H$100))*100)/$D12)</f>
        <v xml:space="preserve"> </v>
      </c>
      <c r="I101" s="46" t="str">
        <f>IF($D13=0," ",((SUM(I$52:I$100)/COUNT(I$52:I$100))*100)/$D13)</f>
        <v xml:space="preserve"> </v>
      </c>
      <c r="J101" s="46" t="str">
        <f>IF($D14=0," ",((SUM(J$52:J$100)/COUNT(J$52:J$100))*100)/$D14)</f>
        <v xml:space="preserve"> </v>
      </c>
      <c r="K101" s="46" t="str">
        <f>IF($D15=0," ",((SUM(K$52:K$100)/COUNT(K$52:K$100))*100)/$D15)</f>
        <v xml:space="preserve"> </v>
      </c>
      <c r="L101" s="46" t="str">
        <f>IF($D16=0," ",((SUM(L$52:L$100)/COUNT(L$52:L$100))*100)/$D16)</f>
        <v xml:space="preserve"> </v>
      </c>
      <c r="M101" s="46" t="str">
        <f>IF($D17=0," ",((SUM(M$52:M$100)/COUNT(M$52:M$100))*100)/$D17)</f>
        <v xml:space="preserve"> </v>
      </c>
      <c r="N101" s="46" t="str">
        <f>IF($D18=0," ",((SUM(N$52:N$100)/COUNT(N$52:N$100))*100)/$D18)</f>
        <v xml:space="preserve"> </v>
      </c>
      <c r="O101" s="46" t="str">
        <f>IF($D19=0," ",((SUM(O$52:O$100)/COUNT(O$52:O$100))*100)/$D19)</f>
        <v xml:space="preserve"> </v>
      </c>
      <c r="P101" s="46" t="str">
        <f>IF($D20=0," ",((SUM(P$52:P$100)/COUNT(P$52:P$100))*100)/$D20)</f>
        <v xml:space="preserve"> </v>
      </c>
      <c r="Q101" s="46" t="str">
        <f>IF($D21=0," ",((SUM(Q$52:Q$100)/COUNT(Q$52:Q$100))*100)/$D21)</f>
        <v xml:space="preserve"> </v>
      </c>
      <c r="R101" s="46" t="str">
        <f>IF($D22=0," ",((SUM(R$52:R$100)/COUNT(R$52:R$100))*100)/$D22)</f>
        <v xml:space="preserve"> </v>
      </c>
      <c r="S101" s="46" t="str">
        <f>IF($D23=0," ",((SUM(S$52:S$100)/COUNT(S$52:S$100))*100)/$D23)</f>
        <v xml:space="preserve"> </v>
      </c>
      <c r="T101" s="46" t="str">
        <f>IF($D24=0," ",((SUM(T$52:T$100)/COUNT(T$52:T$100))*100)/$D24)</f>
        <v xml:space="preserve"> </v>
      </c>
      <c r="U101" s="46" t="str">
        <f>IF($D25=0," ",((SUM(U$52:U$100)/COUNT(U$52:U$100))*100)/$D25)</f>
        <v xml:space="preserve"> </v>
      </c>
      <c r="V101" s="46" t="str">
        <f>IF($D26=0," ",((SUM(V$52:V$100)/COUNT(V$52:V$100))*100)/$D26)</f>
        <v xml:space="preserve"> </v>
      </c>
      <c r="W101" s="46" t="str">
        <f>IF($D27=0," ",((SUM(W$52:W$100)/COUNT(W$52:W$100))*100)/$D27)</f>
        <v xml:space="preserve"> </v>
      </c>
      <c r="X101" s="46" t="str">
        <f>IF($D28=0," ",((SUM(X$52:X$100)/COUNT(X$52:X$100))*100)/$D28)</f>
        <v xml:space="preserve"> </v>
      </c>
      <c r="Y101" s="46" t="str">
        <f>IF($D29=0," ",((SUM(Y$52:Y$100)/COUNT(Y$52:Y$100))*100)/$D29)</f>
        <v xml:space="preserve"> </v>
      </c>
      <c r="Z101" s="46" t="str">
        <f>IF($D30=0," ",((SUM(Z$52:Z$100)/COUNT(Z$52:Z$100))*100)/$D30)</f>
        <v xml:space="preserve"> </v>
      </c>
      <c r="AA101" s="46" t="str">
        <f>IF($D31=0," ",((SUM(AA$52:AA$100)/COUNT(AA$52:AA$100))*100)/$D31)</f>
        <v xml:space="preserve"> </v>
      </c>
      <c r="AB101" s="46" t="str">
        <f>IF($D32=0," ",((SUM(AB$52:AB$100)/COUNT(AB$52:AB$100))*100)/$D32)</f>
        <v xml:space="preserve"> </v>
      </c>
      <c r="AC101" s="46" t="str">
        <f>IF($D33=0," ",((SUM(AC$52:AC$100)/COUNT(AC$52:AC$100))*100)/$D33)</f>
        <v xml:space="preserve"> </v>
      </c>
      <c r="AD101" s="46" t="str">
        <f>IF($D34=0," ",((SUM(AD$52:AD$100)/COUNT(AD$52:AD$100))*100)/$D34)</f>
        <v xml:space="preserve"> </v>
      </c>
      <c r="AE101" s="46" t="str">
        <f>IF($D35=0," ",((SUM(AE$52:AE$100)/COUNT(AE$52:AE$100))*100)/$D35)</f>
        <v xml:space="preserve"> </v>
      </c>
      <c r="AF101" s="46" t="str">
        <f>IF($D36=0," ",((SUM(AF$52:AF$100)/COUNT(AF$52:AF$100))*100)/$D36)</f>
        <v xml:space="preserve"> </v>
      </c>
      <c r="AG101" s="46" t="str">
        <f>IF($D37=0," ",((SUM(AG$52:AG$100)/COUNT(AG$52:AG$100))*100)/$D37)</f>
        <v xml:space="preserve"> </v>
      </c>
      <c r="AH101" s="46" t="str">
        <f>IF($D38=0," ",((SUM(AH$52:AH$100)/COUNT(AH$52:AH$100))*100)/$D38)</f>
        <v xml:space="preserve"> </v>
      </c>
      <c r="AI101" s="46" t="str">
        <f>IF($D39=0," ",((SUM(AI$52:AI$100)/COUNT(AI$52:AI$100))*100)/$D39)</f>
        <v xml:space="preserve"> </v>
      </c>
      <c r="AJ101" s="46" t="str">
        <f>IF($D40=0," ",((SUM(AJ$52:AJ$100)/COUNT(AJ$52:AJ$100))*100)/$D40)</f>
        <v xml:space="preserve"> </v>
      </c>
      <c r="AK101" s="46" t="str">
        <f>IF($D41=0," ",((SUM(AK$52:AK$100)/COUNT(AK$52:AK$100))*100)/$D41)</f>
        <v xml:space="preserve"> </v>
      </c>
      <c r="AL101" s="46" t="str">
        <f>IF($D42=0," ",((SUM(AL$52:AL$100)/COUNT(AL$52:AL$100))*100)/$D42)</f>
        <v xml:space="preserve"> </v>
      </c>
      <c r="AM101" s="46" t="str">
        <f>IF($D43=0," ",((SUM(AM$52:AM$100)/COUNT(AM$52:AM$100))*100)/$D43)</f>
        <v xml:space="preserve"> </v>
      </c>
      <c r="AN101" s="46" t="str">
        <f>IF($D44=0," ",((SUM(AN$52:AN$100)/COUNT(AN$52:AN$100))*100)/$D44)</f>
        <v xml:space="preserve"> </v>
      </c>
      <c r="AO101" s="46" t="str">
        <f>IF($D45=0," ",((SUM(AO$52:AO$100)/COUNT(AO$52:AO$100))*100)/$D45)</f>
        <v xml:space="preserve"> </v>
      </c>
      <c r="AP101" s="46" t="str">
        <f>IF($D46=0," ",((SUM(AP$52:AP$100)/COUNT(AP$52:AP$100))*100)/$D46)</f>
        <v xml:space="preserve"> </v>
      </c>
      <c r="AQ101" s="46" t="str">
        <f>IF($D47=0," ",((SUM(AQ$52:AQ$100)/COUNT(AQ$52:AQ$100))*100)/$D47)</f>
        <v xml:space="preserve"> </v>
      </c>
      <c r="AR101" s="100"/>
      <c r="AS101" s="43"/>
    </row>
    <row r="102" spans="1:46" s="2" customFormat="1" ht="16.350000000000001" customHeight="1" x14ac:dyDescent="0.25">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6" s="2" customFormat="1" ht="16.350000000000001" customHeight="1" x14ac:dyDescent="0.25">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6" s="2" customFormat="1" ht="16.350000000000001" customHeight="1" x14ac:dyDescent="0.25">
      <c r="W104" s="27"/>
      <c r="X104" s="27"/>
      <c r="Y104" s="27"/>
      <c r="Z104" s="184">
        <f ca="1">TODAY()</f>
        <v>44567</v>
      </c>
      <c r="AA104" s="184"/>
      <c r="AB104" s="184"/>
      <c r="AC104" s="184"/>
      <c r="AD104" s="184"/>
      <c r="AE104" s="184"/>
      <c r="AF104" s="184"/>
      <c r="AG104" s="184"/>
      <c r="AH104" s="184"/>
      <c r="AI104" s="184"/>
      <c r="AJ104" s="184"/>
      <c r="AK104" s="184"/>
      <c r="AL104" s="184"/>
      <c r="AM104" s="184"/>
      <c r="AN104" s="184"/>
      <c r="AO104" s="184"/>
      <c r="AP104" s="184"/>
      <c r="AQ104" s="184"/>
      <c r="AR104" s="184"/>
      <c r="AS104" s="184"/>
      <c r="AT104" s="27"/>
    </row>
    <row r="105" spans="1:46" s="2" customFormat="1" ht="16.350000000000001" customHeight="1" x14ac:dyDescent="0.25">
      <c r="W105" s="29"/>
      <c r="X105" s="29"/>
      <c r="Y105" s="29"/>
      <c r="Z105" s="185" t="str">
        <f>IF(Liste!H10=0," ",Liste!H10)</f>
        <v>RECEP KAYA</v>
      </c>
      <c r="AA105" s="185"/>
      <c r="AB105" s="185"/>
      <c r="AC105" s="185"/>
      <c r="AD105" s="185"/>
      <c r="AE105" s="185"/>
      <c r="AF105" s="185"/>
      <c r="AG105" s="185"/>
      <c r="AH105" s="185"/>
      <c r="AI105" s="185"/>
      <c r="AJ105" s="185"/>
      <c r="AK105" s="185"/>
      <c r="AL105" s="185"/>
      <c r="AM105" s="185"/>
      <c r="AN105" s="185"/>
      <c r="AO105" s="185"/>
      <c r="AP105" s="185"/>
      <c r="AQ105" s="185"/>
      <c r="AR105" s="185"/>
      <c r="AS105" s="185"/>
      <c r="AT105" s="29"/>
    </row>
    <row r="106" spans="1:46" s="2" customFormat="1" ht="16.350000000000001" customHeight="1" x14ac:dyDescent="0.25">
      <c r="W106" s="28"/>
      <c r="X106" s="28"/>
      <c r="Y106" s="28"/>
      <c r="Z106" s="179" t="s">
        <v>39</v>
      </c>
      <c r="AA106" s="179"/>
      <c r="AB106" s="179"/>
      <c r="AC106" s="179"/>
      <c r="AD106" s="179"/>
      <c r="AE106" s="179"/>
      <c r="AF106" s="179"/>
      <c r="AG106" s="179"/>
      <c r="AH106" s="179"/>
      <c r="AI106" s="179"/>
      <c r="AJ106" s="179"/>
      <c r="AK106" s="179"/>
      <c r="AL106" s="179"/>
      <c r="AM106" s="179"/>
      <c r="AN106" s="179"/>
      <c r="AO106" s="179"/>
      <c r="AP106" s="179"/>
      <c r="AQ106" s="179"/>
      <c r="AR106" s="179"/>
      <c r="AS106" s="179"/>
      <c r="AT106" s="28"/>
    </row>
    <row r="107" spans="1:46" ht="16.350000000000001" customHeight="1" x14ac:dyDescent="0.25"/>
  </sheetData>
  <sheetProtection selectLockedCells="1"/>
  <mergeCells count="91">
    <mergeCell ref="B31:C31"/>
    <mergeCell ref="B32:C32"/>
    <mergeCell ref="B33:C33"/>
    <mergeCell ref="B34:C34"/>
    <mergeCell ref="B35:C35"/>
    <mergeCell ref="C3:D3"/>
    <mergeCell ref="C4:D4"/>
    <mergeCell ref="C5:D5"/>
    <mergeCell ref="P5:AS5"/>
    <mergeCell ref="B30:C30"/>
    <mergeCell ref="P6:AS9"/>
    <mergeCell ref="A7:C7"/>
    <mergeCell ref="F7:N7"/>
    <mergeCell ref="B8:C8"/>
    <mergeCell ref="F8:L8"/>
    <mergeCell ref="M8:N8"/>
    <mergeCell ref="B9:C9"/>
    <mergeCell ref="F9:L9"/>
    <mergeCell ref="M9:N9"/>
    <mergeCell ref="B10:C10"/>
    <mergeCell ref="F10:L10"/>
    <mergeCell ref="A1:AS1"/>
    <mergeCell ref="AU1:AW7"/>
    <mergeCell ref="A2:B2"/>
    <mergeCell ref="C2:N2"/>
    <mergeCell ref="P2:AS3"/>
    <mergeCell ref="A3:B3"/>
    <mergeCell ref="E3:H3"/>
    <mergeCell ref="I3:N3"/>
    <mergeCell ref="A4:B4"/>
    <mergeCell ref="E4:H4"/>
    <mergeCell ref="I4:N4"/>
    <mergeCell ref="P4:AA4"/>
    <mergeCell ref="AB4:AR4"/>
    <mergeCell ref="A5:B5"/>
    <mergeCell ref="E5:H5"/>
    <mergeCell ref="I5:N5"/>
    <mergeCell ref="M10:N10"/>
    <mergeCell ref="P10:AS13"/>
    <mergeCell ref="B11:C11"/>
    <mergeCell ref="F11:L11"/>
    <mergeCell ref="M11:N11"/>
    <mergeCell ref="B12:C12"/>
    <mergeCell ref="F12:L12"/>
    <mergeCell ref="M12:N12"/>
    <mergeCell ref="B13:C13"/>
    <mergeCell ref="F13:N13"/>
    <mergeCell ref="B14:C14"/>
    <mergeCell ref="F14:L14"/>
    <mergeCell ref="M14:N14"/>
    <mergeCell ref="AA14:AS14"/>
    <mergeCell ref="B15:C15"/>
    <mergeCell ref="F15:L15"/>
    <mergeCell ref="M15:N15"/>
    <mergeCell ref="AA15:AS15"/>
    <mergeCell ref="B16:C16"/>
    <mergeCell ref="B17:C17"/>
    <mergeCell ref="F17:AS17"/>
    <mergeCell ref="B18:C18"/>
    <mergeCell ref="B19:C19"/>
    <mergeCell ref="B20:C20"/>
    <mergeCell ref="B21:C21"/>
    <mergeCell ref="B22:C22"/>
    <mergeCell ref="B23:C23"/>
    <mergeCell ref="B24:C24"/>
    <mergeCell ref="B25:C25"/>
    <mergeCell ref="B26:C26"/>
    <mergeCell ref="B27:C27"/>
    <mergeCell ref="B28:C28"/>
    <mergeCell ref="B29:C29"/>
    <mergeCell ref="B36:C36"/>
    <mergeCell ref="B37:C37"/>
    <mergeCell ref="B38:C38"/>
    <mergeCell ref="B39:C39"/>
    <mergeCell ref="B40:C40"/>
    <mergeCell ref="B41:C41"/>
    <mergeCell ref="B42:C42"/>
    <mergeCell ref="B43:C43"/>
    <mergeCell ref="B44:C44"/>
    <mergeCell ref="B45:C45"/>
    <mergeCell ref="B46:C46"/>
    <mergeCell ref="B47:C47"/>
    <mergeCell ref="A48:C48"/>
    <mergeCell ref="A50:C50"/>
    <mergeCell ref="D50:AQ50"/>
    <mergeCell ref="Z106:AS106"/>
    <mergeCell ref="AR50:AR51"/>
    <mergeCell ref="AS50:AS51"/>
    <mergeCell ref="A101:C101"/>
    <mergeCell ref="Z104:AS104"/>
    <mergeCell ref="Z105:AS105"/>
  </mergeCells>
  <phoneticPr fontId="20" type="noConversion"/>
  <conditionalFormatting sqref="D101:AQ101">
    <cfRule type="cellIs" dxfId="14" priority="5" stopIfTrue="1" operator="lessThan">
      <formula>50</formula>
    </cfRule>
  </conditionalFormatting>
  <conditionalFormatting sqref="D101:AQ101">
    <cfRule type="cellIs" dxfId="13" priority="3" stopIfTrue="1" operator="lessThan">
      <formula>50</formula>
    </cfRule>
    <cfRule type="cellIs" dxfId="12" priority="4" stopIfTrue="1" operator="lessThan">
      <formula>50</formula>
    </cfRule>
  </conditionalFormatting>
  <conditionalFormatting sqref="AS52:AS53 AS83:AS100">
    <cfRule type="cellIs" dxfId="11" priority="2" operator="equal">
      <formula>"GEÇMEZ"</formula>
    </cfRule>
  </conditionalFormatting>
  <conditionalFormatting sqref="AS54:AS82">
    <cfRule type="cellIs" dxfId="10" priority="1" operator="equal">
      <formula>"GEÇMEZ"</formula>
    </cfRule>
  </conditionalFormatting>
  <hyperlinks>
    <hyperlink ref="AH3" r:id="rId1" display="www.geometriarsivi.com" xr:uid="{00000000-0004-0000-0400-000000000000}"/>
  </hyperlinks>
  <printOptions horizontalCentered="1" verticalCentered="1"/>
  <pageMargins left="0.11811023622047245" right="0.11811023622047245" top="0.11811023622047245" bottom="0.11811023622047245" header="0" footer="0"/>
  <pageSetup paperSize="9" scale="62" fitToHeight="2" orientation="landscape" r:id="rId2"/>
  <headerFooter alignWithMargins="0"/>
  <rowBreaks count="1" manualBreakCount="1">
    <brk id="49" max="44"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tabColor rgb="FF00B0F0"/>
  </sheetPr>
  <dimension ref="A1:AW107"/>
  <sheetViews>
    <sheetView topLeftCell="A26" zoomScale="70" zoomScaleNormal="70" zoomScaleSheetLayoutView="55" workbookViewId="0">
      <selection activeCell="T60" sqref="T60"/>
    </sheetView>
  </sheetViews>
  <sheetFormatPr defaultColWidth="9.109375" defaultRowHeight="13.2" x14ac:dyDescent="0.25"/>
  <cols>
    <col min="1" max="1" width="5.33203125" style="2" customWidth="1"/>
    <col min="2" max="2" width="6.6640625" style="2" customWidth="1"/>
    <col min="3" max="3" width="27" style="2" bestFit="1" customWidth="1"/>
    <col min="4" max="43" width="4.5546875" style="2" customWidth="1"/>
    <col min="44" max="44" width="5.5546875" style="2" customWidth="1"/>
    <col min="45" max="45" width="10.33203125" style="2" customWidth="1"/>
    <col min="46" max="46" width="8.44140625" style="2" customWidth="1"/>
    <col min="47" max="47" width="23.44140625" style="8" customWidth="1"/>
    <col min="48" max="48" width="9.109375" style="9"/>
    <col min="49" max="49" width="25" style="9" customWidth="1"/>
    <col min="50" max="82" width="0" style="2" hidden="1" customWidth="1"/>
    <col min="83" max="16384" width="9.109375" style="2"/>
  </cols>
  <sheetData>
    <row r="1" spans="1:49" ht="33.75" customHeight="1" thickBot="1" x14ac:dyDescent="0.3">
      <c r="A1" s="234" t="s">
        <v>21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5"/>
      <c r="AU1" s="167" t="s">
        <v>31</v>
      </c>
      <c r="AV1" s="167"/>
      <c r="AW1" s="167"/>
    </row>
    <row r="2" spans="1:49" ht="17.25" customHeight="1" x14ac:dyDescent="0.25">
      <c r="A2" s="243" t="s">
        <v>12</v>
      </c>
      <c r="B2" s="244"/>
      <c r="C2" s="245" t="str">
        <f>Liste!G4&amp;Liste!H4</f>
        <v>:SADREDDİN KONEVİ KIZ ANADOLU İ.H.L.</v>
      </c>
      <c r="D2" s="245"/>
      <c r="E2" s="245"/>
      <c r="F2" s="245"/>
      <c r="G2" s="245"/>
      <c r="H2" s="245"/>
      <c r="I2" s="245"/>
      <c r="J2" s="245"/>
      <c r="K2" s="245"/>
      <c r="L2" s="245"/>
      <c r="M2" s="245"/>
      <c r="N2" s="246"/>
      <c r="O2" s="15"/>
      <c r="P2" s="237" t="s">
        <v>11</v>
      </c>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9"/>
      <c r="AT2" s="5"/>
      <c r="AU2" s="167"/>
      <c r="AV2" s="167"/>
      <c r="AW2" s="167"/>
    </row>
    <row r="3" spans="1:49" ht="17.25" customHeight="1" thickBot="1" x14ac:dyDescent="0.3">
      <c r="A3" s="168" t="s">
        <v>13</v>
      </c>
      <c r="B3" s="169"/>
      <c r="C3" s="170" t="str">
        <f>Liste!G5&amp;Liste!H5</f>
        <v>:2021-2022</v>
      </c>
      <c r="D3" s="170"/>
      <c r="E3" s="235" t="s">
        <v>15</v>
      </c>
      <c r="F3" s="235"/>
      <c r="G3" s="235"/>
      <c r="H3" s="235"/>
      <c r="I3" s="170" t="str">
        <f>Liste!G6&amp;" "&amp;Liste!H6</f>
        <v>: 9/C</v>
      </c>
      <c r="J3" s="170"/>
      <c r="K3" s="170"/>
      <c r="L3" s="170"/>
      <c r="M3" s="170"/>
      <c r="N3" s="236"/>
      <c r="O3" s="3"/>
      <c r="P3" s="240"/>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2"/>
      <c r="AU3" s="167"/>
      <c r="AV3" s="167"/>
      <c r="AW3" s="167"/>
    </row>
    <row r="4" spans="1:49" ht="17.25" customHeight="1" x14ac:dyDescent="0.25">
      <c r="A4" s="168" t="s">
        <v>14</v>
      </c>
      <c r="B4" s="169"/>
      <c r="C4" s="170" t="s">
        <v>87</v>
      </c>
      <c r="D4" s="170"/>
      <c r="E4" s="235" t="s">
        <v>32</v>
      </c>
      <c r="F4" s="235"/>
      <c r="G4" s="235"/>
      <c r="H4" s="235"/>
      <c r="I4" s="170" t="s">
        <v>85</v>
      </c>
      <c r="J4" s="170"/>
      <c r="K4" s="170"/>
      <c r="L4" s="170"/>
      <c r="M4" s="170"/>
      <c r="N4" s="236"/>
      <c r="O4" s="15"/>
      <c r="P4" s="247" t="s">
        <v>18</v>
      </c>
      <c r="Q4" s="248"/>
      <c r="R4" s="248"/>
      <c r="S4" s="248"/>
      <c r="T4" s="248"/>
      <c r="U4" s="248"/>
      <c r="V4" s="248"/>
      <c r="W4" s="248"/>
      <c r="X4" s="248"/>
      <c r="Y4" s="248"/>
      <c r="Z4" s="248"/>
      <c r="AA4" s="248"/>
      <c r="AB4" s="249" t="e">
        <f>M15</f>
        <v>#DIV/0!</v>
      </c>
      <c r="AC4" s="249"/>
      <c r="AD4" s="249"/>
      <c r="AE4" s="249"/>
      <c r="AF4" s="249"/>
      <c r="AG4" s="249"/>
      <c r="AH4" s="249"/>
      <c r="AI4" s="249"/>
      <c r="AJ4" s="249"/>
      <c r="AK4" s="249"/>
      <c r="AL4" s="249"/>
      <c r="AM4" s="249"/>
      <c r="AN4" s="249"/>
      <c r="AO4" s="249"/>
      <c r="AP4" s="249"/>
      <c r="AQ4" s="249"/>
      <c r="AR4" s="249"/>
      <c r="AS4" s="35" t="s">
        <v>19</v>
      </c>
      <c r="AU4" s="167"/>
      <c r="AV4" s="167"/>
      <c r="AW4" s="167"/>
    </row>
    <row r="5" spans="1:49" ht="17.25" customHeight="1" thickBot="1" x14ac:dyDescent="0.3">
      <c r="A5" s="171" t="s">
        <v>26</v>
      </c>
      <c r="B5" s="172"/>
      <c r="C5" s="212" t="str">
        <f>Liste!G7&amp;Liste!H8</f>
        <v>:MEHMET DEMİRKAN</v>
      </c>
      <c r="D5" s="212"/>
      <c r="E5" s="230" t="s">
        <v>25</v>
      </c>
      <c r="F5" s="230"/>
      <c r="G5" s="230"/>
      <c r="H5" s="230"/>
      <c r="I5" s="212" t="str">
        <f>Liste!G8&amp;" "&amp;Liste!H7</f>
        <v>: MATEMATİK</v>
      </c>
      <c r="J5" s="212"/>
      <c r="K5" s="212"/>
      <c r="L5" s="212"/>
      <c r="M5" s="212"/>
      <c r="N5" s="250"/>
      <c r="O5" s="15"/>
      <c r="P5" s="207" t="s">
        <v>41</v>
      </c>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c r="AU5" s="167"/>
      <c r="AV5" s="167"/>
      <c r="AW5" s="167"/>
    </row>
    <row r="6" spans="1:49" ht="25.5" customHeight="1" thickBot="1" x14ac:dyDescent="0.3">
      <c r="A6" s="3"/>
      <c r="B6" s="3"/>
      <c r="C6" s="3"/>
      <c r="D6" s="3"/>
      <c r="E6" s="3"/>
      <c r="F6" s="3"/>
      <c r="G6" s="3"/>
      <c r="H6" s="3"/>
      <c r="I6" s="3"/>
      <c r="J6" s="3"/>
      <c r="K6" s="3"/>
      <c r="L6" s="3"/>
      <c r="M6" s="3"/>
      <c r="N6" s="3"/>
      <c r="O6" s="15"/>
      <c r="P6" s="218" t="str">
        <f>AW8&amp;AW9&amp;AW10&amp;AW11&amp;AW12&amp;AW13&amp;AW14&amp;AW15&amp;AW16&amp;AW17&amp;AW18&amp;AW19&amp;AW20&amp;AW21&amp;AW22&amp;AW23&amp;AW24&amp;AW25&amp;AW26&amp;AW27&amp;AW28&amp;AW29&amp;AW30&amp;AW31&amp;AW32&amp;AW33&amp;AW34&amp;AW35&amp;AW36&amp;AW37&amp;AW38&amp;AW39&amp;AW40&amp;AW41&amp;AW42&amp;AW43&amp;AW44&amp;AW45&amp;AW46&amp;AW47</f>
        <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20"/>
      <c r="AU6" s="167"/>
      <c r="AV6" s="167"/>
      <c r="AW6" s="167"/>
    </row>
    <row r="7" spans="1:49" ht="25.5" customHeight="1" thickBot="1" x14ac:dyDescent="0.3">
      <c r="A7" s="213" t="s">
        <v>20</v>
      </c>
      <c r="B7" s="214"/>
      <c r="C7" s="215"/>
      <c r="D7" s="41" t="s">
        <v>16</v>
      </c>
      <c r="E7" s="3"/>
      <c r="F7" s="176" t="s">
        <v>9</v>
      </c>
      <c r="G7" s="177"/>
      <c r="H7" s="177"/>
      <c r="I7" s="177"/>
      <c r="J7" s="177"/>
      <c r="K7" s="177"/>
      <c r="L7" s="177"/>
      <c r="M7" s="177"/>
      <c r="N7" s="178"/>
      <c r="O7" s="16"/>
      <c r="P7" s="218"/>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20"/>
      <c r="AU7" s="167"/>
      <c r="AV7" s="167"/>
      <c r="AW7" s="167"/>
    </row>
    <row r="8" spans="1:49" ht="25.5" customHeight="1" x14ac:dyDescent="0.25">
      <c r="A8" s="25">
        <v>1</v>
      </c>
      <c r="B8" s="166"/>
      <c r="C8" s="166"/>
      <c r="D8" s="48"/>
      <c r="E8" s="3"/>
      <c r="F8" s="210" t="s">
        <v>33</v>
      </c>
      <c r="G8" s="211"/>
      <c r="H8" s="211"/>
      <c r="I8" s="211"/>
      <c r="J8" s="211"/>
      <c r="K8" s="211"/>
      <c r="L8" s="211"/>
      <c r="M8" s="174">
        <f>COUNTIF(AS52:AS100,"GEÇMEZ")</f>
        <v>0</v>
      </c>
      <c r="N8" s="175"/>
      <c r="O8" s="16"/>
      <c r="P8" s="218"/>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20"/>
      <c r="AU8" s="10" t="str">
        <f t="shared" ref="AU8:AU25" si="0">IF(B8=0,"",B8)</f>
        <v/>
      </c>
      <c r="AV8" s="11" t="str">
        <f>D101</f>
        <v xml:space="preserve"> </v>
      </c>
      <c r="AW8" s="9" t="str">
        <f>IF(AV8&lt;50,"   * "&amp;AU8,"")</f>
        <v/>
      </c>
    </row>
    <row r="9" spans="1:49" ht="25.5" customHeight="1" thickBot="1" x14ac:dyDescent="0.3">
      <c r="A9" s="25">
        <v>2</v>
      </c>
      <c r="B9" s="166"/>
      <c r="C9" s="166"/>
      <c r="D9" s="48"/>
      <c r="E9" s="3"/>
      <c r="F9" s="210" t="s">
        <v>34</v>
      </c>
      <c r="G9" s="211"/>
      <c r="H9" s="211"/>
      <c r="I9" s="211"/>
      <c r="J9" s="211"/>
      <c r="K9" s="211"/>
      <c r="L9" s="211"/>
      <c r="M9" s="174">
        <f>COUNTIF(AS52:AS100,"GEÇER")</f>
        <v>0</v>
      </c>
      <c r="N9" s="175"/>
      <c r="O9" s="16"/>
      <c r="P9" s="218"/>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20"/>
      <c r="AU9" s="10" t="str">
        <f t="shared" si="0"/>
        <v/>
      </c>
      <c r="AV9" s="11" t="str">
        <f>E101</f>
        <v xml:space="preserve"> </v>
      </c>
      <c r="AW9" s="9" t="str">
        <f t="shared" ref="AW9:AW47" si="1">IF(AV9&lt;50,"   * "&amp;AU9,"")</f>
        <v/>
      </c>
    </row>
    <row r="10" spans="1:49" ht="17.25" customHeight="1" x14ac:dyDescent="0.25">
      <c r="A10" s="25">
        <v>3</v>
      </c>
      <c r="B10" s="166"/>
      <c r="C10" s="166"/>
      <c r="D10" s="48"/>
      <c r="E10" s="3"/>
      <c r="F10" s="210" t="s">
        <v>35</v>
      </c>
      <c r="G10" s="211"/>
      <c r="H10" s="211"/>
      <c r="I10" s="211"/>
      <c r="J10" s="211"/>
      <c r="K10" s="211"/>
      <c r="L10" s="211"/>
      <c r="M10" s="174">
        <f>COUNTIF(AS52:AS100,"ORTA")</f>
        <v>0</v>
      </c>
      <c r="N10" s="175"/>
      <c r="O10" s="16"/>
      <c r="P10" s="221" t="s">
        <v>42</v>
      </c>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3"/>
      <c r="AU10" s="10" t="str">
        <f t="shared" si="0"/>
        <v/>
      </c>
      <c r="AV10" s="11" t="str">
        <f>F101</f>
        <v xml:space="preserve"> </v>
      </c>
      <c r="AW10" s="9" t="str">
        <f t="shared" si="1"/>
        <v/>
      </c>
    </row>
    <row r="11" spans="1:49" ht="17.25" customHeight="1" x14ac:dyDescent="0.25">
      <c r="A11" s="25">
        <v>4</v>
      </c>
      <c r="B11" s="166"/>
      <c r="C11" s="166"/>
      <c r="D11" s="48"/>
      <c r="E11" s="3"/>
      <c r="F11" s="210" t="s">
        <v>36</v>
      </c>
      <c r="G11" s="211"/>
      <c r="H11" s="211"/>
      <c r="I11" s="211"/>
      <c r="J11" s="211"/>
      <c r="K11" s="211"/>
      <c r="L11" s="211"/>
      <c r="M11" s="174">
        <f>COUNTIF(AS52:AS100,"İYİ")</f>
        <v>0</v>
      </c>
      <c r="N11" s="175"/>
      <c r="O11" s="16"/>
      <c r="P11" s="224"/>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6"/>
      <c r="AU11" s="10" t="str">
        <f t="shared" si="0"/>
        <v/>
      </c>
      <c r="AV11" s="11" t="str">
        <f>G101</f>
        <v xml:space="preserve"> </v>
      </c>
      <c r="AW11" s="9" t="str">
        <f t="shared" si="1"/>
        <v/>
      </c>
    </row>
    <row r="12" spans="1:49" ht="17.25" customHeight="1" x14ac:dyDescent="0.25">
      <c r="A12" s="25">
        <v>5</v>
      </c>
      <c r="B12" s="166"/>
      <c r="C12" s="166"/>
      <c r="D12" s="48"/>
      <c r="E12" s="3"/>
      <c r="F12" s="210" t="s">
        <v>37</v>
      </c>
      <c r="G12" s="211"/>
      <c r="H12" s="211"/>
      <c r="I12" s="211"/>
      <c r="J12" s="211"/>
      <c r="K12" s="211"/>
      <c r="L12" s="211"/>
      <c r="M12" s="174">
        <f>COUNTIF(AS52:AS100,"PEKİYİ")</f>
        <v>0</v>
      </c>
      <c r="N12" s="175"/>
      <c r="O12" s="16"/>
      <c r="P12" s="224"/>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6"/>
      <c r="AU12" s="10" t="str">
        <f t="shared" si="0"/>
        <v/>
      </c>
      <c r="AV12" s="11" t="str">
        <f>H101</f>
        <v xml:space="preserve"> </v>
      </c>
      <c r="AW12" s="9" t="str">
        <f t="shared" si="1"/>
        <v/>
      </c>
    </row>
    <row r="13" spans="1:49" ht="17.25" customHeight="1" thickBot="1" x14ac:dyDescent="0.3">
      <c r="A13" s="25">
        <v>6</v>
      </c>
      <c r="B13" s="166"/>
      <c r="C13" s="166"/>
      <c r="D13" s="48"/>
      <c r="E13" s="3"/>
      <c r="F13" s="231"/>
      <c r="G13" s="232"/>
      <c r="H13" s="232"/>
      <c r="I13" s="232"/>
      <c r="J13" s="232"/>
      <c r="K13" s="232"/>
      <c r="L13" s="232"/>
      <c r="M13" s="232"/>
      <c r="N13" s="233"/>
      <c r="O13" s="16"/>
      <c r="P13" s="227"/>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9"/>
      <c r="AU13" s="10" t="str">
        <f t="shared" si="0"/>
        <v/>
      </c>
      <c r="AV13" s="11" t="str">
        <f>I101</f>
        <v xml:space="preserve"> </v>
      </c>
      <c r="AW13" s="9" t="str">
        <f t="shared" si="1"/>
        <v/>
      </c>
    </row>
    <row r="14" spans="1:49" ht="17.25" customHeight="1" x14ac:dyDescent="0.25">
      <c r="A14" s="25">
        <v>7</v>
      </c>
      <c r="B14" s="166"/>
      <c r="C14" s="166"/>
      <c r="D14" s="48"/>
      <c r="E14" s="3"/>
      <c r="F14" s="210" t="s">
        <v>10</v>
      </c>
      <c r="G14" s="211"/>
      <c r="H14" s="211"/>
      <c r="I14" s="211"/>
      <c r="J14" s="211"/>
      <c r="K14" s="211"/>
      <c r="L14" s="211"/>
      <c r="M14" s="216" t="str">
        <f>IF(COUNT(AR52:AR100)=0," ",SUM(AR52:AR100)/COUNT(AR52:AR100))</f>
        <v xml:space="preserve"> </v>
      </c>
      <c r="N14" s="217"/>
      <c r="O14" s="17"/>
      <c r="P14" s="36"/>
      <c r="Q14" s="37"/>
      <c r="R14" s="37"/>
      <c r="S14" s="37"/>
      <c r="T14" s="37"/>
      <c r="U14" s="37"/>
      <c r="V14" s="37"/>
      <c r="W14" s="37"/>
      <c r="X14" s="37"/>
      <c r="Y14" s="37"/>
      <c r="Z14" s="37"/>
      <c r="AA14" s="180" t="str">
        <f>Liste!H8</f>
        <v>MEHMET DEMİRKAN</v>
      </c>
      <c r="AB14" s="180"/>
      <c r="AC14" s="180"/>
      <c r="AD14" s="180"/>
      <c r="AE14" s="180"/>
      <c r="AF14" s="180"/>
      <c r="AG14" s="180"/>
      <c r="AH14" s="180"/>
      <c r="AI14" s="180"/>
      <c r="AJ14" s="180"/>
      <c r="AK14" s="180"/>
      <c r="AL14" s="180"/>
      <c r="AM14" s="180"/>
      <c r="AN14" s="180"/>
      <c r="AO14" s="180"/>
      <c r="AP14" s="180"/>
      <c r="AQ14" s="180"/>
      <c r="AR14" s="180"/>
      <c r="AS14" s="181"/>
      <c r="AU14" s="10" t="str">
        <f t="shared" si="0"/>
        <v/>
      </c>
      <c r="AV14" s="11" t="str">
        <f>J101</f>
        <v xml:space="preserve"> </v>
      </c>
      <c r="AW14" s="9" t="str">
        <f t="shared" si="1"/>
        <v/>
      </c>
    </row>
    <row r="15" spans="1:49" ht="17.25" customHeight="1" thickBot="1" x14ac:dyDescent="0.3">
      <c r="A15" s="25">
        <v>8</v>
      </c>
      <c r="B15" s="166"/>
      <c r="C15" s="166"/>
      <c r="D15" s="48"/>
      <c r="E15" s="3"/>
      <c r="F15" s="197" t="s">
        <v>40</v>
      </c>
      <c r="G15" s="198"/>
      <c r="H15" s="198"/>
      <c r="I15" s="198"/>
      <c r="J15" s="198"/>
      <c r="K15" s="198"/>
      <c r="L15" s="198"/>
      <c r="M15" s="195" t="e">
        <f>SUM(M9:M12)/SUM(M8:M12)</f>
        <v>#DIV/0!</v>
      </c>
      <c r="N15" s="196"/>
      <c r="O15" s="16"/>
      <c r="P15" s="38"/>
      <c r="Q15" s="39"/>
      <c r="R15" s="39"/>
      <c r="S15" s="39"/>
      <c r="T15" s="39"/>
      <c r="U15" s="39"/>
      <c r="V15" s="39"/>
      <c r="W15" s="39"/>
      <c r="X15" s="39"/>
      <c r="Y15" s="39"/>
      <c r="Z15" s="39"/>
      <c r="AA15" s="182" t="str">
        <f>Liste!H9</f>
        <v>MATEMATİK</v>
      </c>
      <c r="AB15" s="182"/>
      <c r="AC15" s="182"/>
      <c r="AD15" s="182"/>
      <c r="AE15" s="182"/>
      <c r="AF15" s="182"/>
      <c r="AG15" s="182"/>
      <c r="AH15" s="182"/>
      <c r="AI15" s="182"/>
      <c r="AJ15" s="182"/>
      <c r="AK15" s="182"/>
      <c r="AL15" s="182"/>
      <c r="AM15" s="182"/>
      <c r="AN15" s="182"/>
      <c r="AO15" s="182"/>
      <c r="AP15" s="182"/>
      <c r="AQ15" s="182"/>
      <c r="AR15" s="182"/>
      <c r="AS15" s="183"/>
      <c r="AU15" s="10" t="str">
        <f t="shared" si="0"/>
        <v/>
      </c>
      <c r="AV15" s="11" t="str">
        <f>K101</f>
        <v xml:space="preserve"> </v>
      </c>
      <c r="AW15" s="9" t="str">
        <f t="shared" si="1"/>
        <v/>
      </c>
    </row>
    <row r="16" spans="1:49" ht="17.25" customHeight="1" thickBot="1" x14ac:dyDescent="0.3">
      <c r="A16" s="25">
        <v>9</v>
      </c>
      <c r="B16" s="166"/>
      <c r="C16" s="166"/>
      <c r="D16" s="48"/>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4"/>
      <c r="AU16" s="10" t="str">
        <f t="shared" si="0"/>
        <v/>
      </c>
      <c r="AV16" s="11" t="str">
        <f>L101</f>
        <v xml:space="preserve"> </v>
      </c>
      <c r="AW16" s="9" t="str">
        <f t="shared" si="1"/>
        <v/>
      </c>
    </row>
    <row r="17" spans="1:49" ht="17.25" customHeight="1" x14ac:dyDescent="0.25">
      <c r="A17" s="25">
        <v>10</v>
      </c>
      <c r="B17" s="166"/>
      <c r="C17" s="166"/>
      <c r="D17" s="48"/>
      <c r="E17" s="15"/>
      <c r="F17" s="190" t="s">
        <v>17</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2"/>
      <c r="AU17" s="10" t="str">
        <f t="shared" si="0"/>
        <v/>
      </c>
      <c r="AV17" s="11" t="str">
        <f>M101</f>
        <v xml:space="preserve"> </v>
      </c>
      <c r="AW17" s="9" t="str">
        <f t="shared" si="1"/>
        <v/>
      </c>
    </row>
    <row r="18" spans="1:49" ht="17.25" customHeight="1" x14ac:dyDescent="0.25">
      <c r="A18" s="25">
        <v>11</v>
      </c>
      <c r="B18" s="166"/>
      <c r="C18" s="166"/>
      <c r="D18" s="48"/>
      <c r="E18" s="15"/>
      <c r="F18" s="19"/>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U18" s="10" t="str">
        <f t="shared" si="0"/>
        <v/>
      </c>
      <c r="AV18" s="11" t="str">
        <f>N101</f>
        <v xml:space="preserve"> </v>
      </c>
      <c r="AW18" s="9" t="str">
        <f t="shared" si="1"/>
        <v/>
      </c>
    </row>
    <row r="19" spans="1:49" ht="17.25" customHeight="1" x14ac:dyDescent="0.25">
      <c r="A19" s="25">
        <v>12</v>
      </c>
      <c r="B19" s="166"/>
      <c r="C19" s="166"/>
      <c r="D19" s="48"/>
      <c r="E19" s="15"/>
      <c r="F19" s="19"/>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U19" s="10" t="str">
        <f t="shared" si="0"/>
        <v/>
      </c>
      <c r="AV19" s="11" t="str">
        <f>O101</f>
        <v xml:space="preserve"> </v>
      </c>
      <c r="AW19" s="9" t="str">
        <f t="shared" si="1"/>
        <v/>
      </c>
    </row>
    <row r="20" spans="1:49" ht="17.25" customHeight="1" x14ac:dyDescent="0.25">
      <c r="A20" s="25">
        <v>13</v>
      </c>
      <c r="B20" s="166"/>
      <c r="C20" s="166"/>
      <c r="D20" s="48"/>
      <c r="E20" s="15"/>
      <c r="F20" s="1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1"/>
      <c r="AU20" s="10" t="str">
        <f t="shared" si="0"/>
        <v/>
      </c>
      <c r="AV20" s="11" t="str">
        <f>P101</f>
        <v xml:space="preserve"> </v>
      </c>
      <c r="AW20" s="9" t="str">
        <f t="shared" si="1"/>
        <v/>
      </c>
    </row>
    <row r="21" spans="1:49" ht="17.25" customHeight="1" x14ac:dyDescent="0.25">
      <c r="A21" s="25">
        <v>14</v>
      </c>
      <c r="B21" s="166"/>
      <c r="C21" s="166"/>
      <c r="D21" s="48"/>
      <c r="E21" s="15"/>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1"/>
      <c r="AU21" s="10" t="str">
        <f t="shared" si="0"/>
        <v/>
      </c>
      <c r="AV21" s="11" t="str">
        <f>Q101</f>
        <v xml:space="preserve"> </v>
      </c>
      <c r="AW21" s="9" t="str">
        <f t="shared" si="1"/>
        <v/>
      </c>
    </row>
    <row r="22" spans="1:49" ht="17.25" customHeight="1" x14ac:dyDescent="0.25">
      <c r="A22" s="25">
        <v>15</v>
      </c>
      <c r="B22" s="166"/>
      <c r="C22" s="166"/>
      <c r="D22" s="48"/>
      <c r="E22" s="15"/>
      <c r="F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c r="AU22" s="10" t="str">
        <f t="shared" si="0"/>
        <v/>
      </c>
      <c r="AV22" s="11" t="str">
        <f>R101</f>
        <v xml:space="preserve"> </v>
      </c>
      <c r="AW22" s="9" t="str">
        <f t="shared" si="1"/>
        <v/>
      </c>
    </row>
    <row r="23" spans="1:49" ht="17.25" customHeight="1" x14ac:dyDescent="0.25">
      <c r="A23" s="25">
        <v>16</v>
      </c>
      <c r="B23" s="166"/>
      <c r="C23" s="166"/>
      <c r="D23" s="48"/>
      <c r="E23" s="15"/>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c r="AU23" s="10" t="str">
        <f t="shared" si="0"/>
        <v/>
      </c>
      <c r="AV23" s="11" t="str">
        <f>S101</f>
        <v xml:space="preserve"> </v>
      </c>
      <c r="AW23" s="9" t="str">
        <f t="shared" si="1"/>
        <v/>
      </c>
    </row>
    <row r="24" spans="1:49" ht="17.25" customHeight="1" x14ac:dyDescent="0.25">
      <c r="A24" s="25">
        <v>17</v>
      </c>
      <c r="B24" s="166"/>
      <c r="C24" s="166"/>
      <c r="D24" s="48"/>
      <c r="E24" s="15"/>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1"/>
      <c r="AU24" s="10" t="str">
        <f t="shared" si="0"/>
        <v/>
      </c>
      <c r="AV24" s="11" t="str">
        <f>T101</f>
        <v xml:space="preserve"> </v>
      </c>
      <c r="AW24" s="9" t="str">
        <f t="shared" si="1"/>
        <v/>
      </c>
    </row>
    <row r="25" spans="1:49" ht="17.25" customHeight="1" x14ac:dyDescent="0.25">
      <c r="A25" s="25">
        <v>18</v>
      </c>
      <c r="B25" s="166"/>
      <c r="C25" s="166"/>
      <c r="D25" s="48"/>
      <c r="E25" s="15"/>
      <c r="F25" s="19"/>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1"/>
      <c r="AU25" s="10" t="str">
        <f t="shared" si="0"/>
        <v/>
      </c>
      <c r="AV25" s="11" t="str">
        <f>U101</f>
        <v xml:space="preserve"> </v>
      </c>
      <c r="AW25" s="9" t="str">
        <f t="shared" si="1"/>
        <v/>
      </c>
    </row>
    <row r="26" spans="1:49" ht="17.25" customHeight="1" x14ac:dyDescent="0.25">
      <c r="A26" s="25">
        <v>19</v>
      </c>
      <c r="B26" s="166"/>
      <c r="C26" s="166"/>
      <c r="D26" s="48"/>
      <c r="E26" s="15"/>
      <c r="F26" s="1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1"/>
      <c r="AU26" s="10" t="str">
        <f t="shared" ref="AU26:AU47" si="2">IF(B26=0,"",B26)</f>
        <v/>
      </c>
      <c r="AV26" s="11" t="str">
        <f>V101</f>
        <v xml:space="preserve"> </v>
      </c>
      <c r="AW26" s="9" t="str">
        <f t="shared" si="1"/>
        <v/>
      </c>
    </row>
    <row r="27" spans="1:49" ht="17.25" customHeight="1" x14ac:dyDescent="0.25">
      <c r="A27" s="25">
        <v>20</v>
      </c>
      <c r="B27" s="166"/>
      <c r="C27" s="166"/>
      <c r="D27" s="48"/>
      <c r="E27" s="15"/>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1"/>
      <c r="AU27" s="10" t="str">
        <f t="shared" si="2"/>
        <v/>
      </c>
      <c r="AV27" s="11" t="str">
        <f>W101</f>
        <v xml:space="preserve"> </v>
      </c>
      <c r="AW27" s="9" t="str">
        <f t="shared" si="1"/>
        <v/>
      </c>
    </row>
    <row r="28" spans="1:49" ht="17.25" customHeight="1" x14ac:dyDescent="0.25">
      <c r="A28" s="25">
        <v>21</v>
      </c>
      <c r="B28" s="166"/>
      <c r="C28" s="166"/>
      <c r="D28" s="48"/>
      <c r="E28" s="15"/>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1"/>
      <c r="AU28" s="10" t="str">
        <f t="shared" si="2"/>
        <v/>
      </c>
      <c r="AV28" s="11" t="str">
        <f>X101</f>
        <v xml:space="preserve"> </v>
      </c>
      <c r="AW28" s="9" t="str">
        <f t="shared" si="1"/>
        <v/>
      </c>
    </row>
    <row r="29" spans="1:49" ht="17.25" customHeight="1" x14ac:dyDescent="0.25">
      <c r="A29" s="25">
        <v>22</v>
      </c>
      <c r="B29" s="166"/>
      <c r="C29" s="166"/>
      <c r="D29" s="48"/>
      <c r="E29" s="15"/>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1"/>
      <c r="AU29" s="10" t="str">
        <f t="shared" si="2"/>
        <v/>
      </c>
      <c r="AV29" s="11" t="str">
        <f>Y101</f>
        <v xml:space="preserve"> </v>
      </c>
      <c r="AW29" s="9" t="str">
        <f t="shared" si="1"/>
        <v/>
      </c>
    </row>
    <row r="30" spans="1:49" ht="17.25" customHeight="1" x14ac:dyDescent="0.25">
      <c r="A30" s="25">
        <v>23</v>
      </c>
      <c r="B30" s="166"/>
      <c r="C30" s="166"/>
      <c r="D30" s="48"/>
      <c r="E30" s="15"/>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1"/>
      <c r="AU30" s="10" t="str">
        <f t="shared" si="2"/>
        <v/>
      </c>
      <c r="AV30" s="11" t="str">
        <f>Z101</f>
        <v xml:space="preserve"> </v>
      </c>
      <c r="AW30" s="9" t="str">
        <f t="shared" si="1"/>
        <v/>
      </c>
    </row>
    <row r="31" spans="1:49" ht="17.25" customHeight="1" x14ac:dyDescent="0.25">
      <c r="A31" s="25">
        <v>24</v>
      </c>
      <c r="B31" s="166"/>
      <c r="C31" s="166"/>
      <c r="D31" s="48"/>
      <c r="E31" s="15"/>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1"/>
      <c r="AU31" s="10" t="str">
        <f t="shared" si="2"/>
        <v/>
      </c>
      <c r="AV31" s="11" t="str">
        <f>AA101</f>
        <v xml:space="preserve"> </v>
      </c>
      <c r="AW31" s="9" t="str">
        <f t="shared" si="1"/>
        <v/>
      </c>
    </row>
    <row r="32" spans="1:49" ht="17.25" customHeight="1" x14ac:dyDescent="0.25">
      <c r="A32" s="25">
        <v>25</v>
      </c>
      <c r="B32" s="166"/>
      <c r="C32" s="166"/>
      <c r="D32" s="48"/>
      <c r="E32" s="15"/>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
      <c r="AU32" s="10" t="str">
        <f t="shared" si="2"/>
        <v/>
      </c>
      <c r="AV32" s="11" t="str">
        <f>AB101</f>
        <v xml:space="preserve"> </v>
      </c>
      <c r="AW32" s="9" t="str">
        <f t="shared" si="1"/>
        <v/>
      </c>
    </row>
    <row r="33" spans="1:49" ht="17.25" customHeight="1" x14ac:dyDescent="0.25">
      <c r="A33" s="25">
        <v>26</v>
      </c>
      <c r="B33" s="166"/>
      <c r="C33" s="166"/>
      <c r="D33" s="48"/>
      <c r="E33" s="15"/>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
      <c r="AU33" s="10" t="str">
        <f t="shared" si="2"/>
        <v/>
      </c>
      <c r="AV33" s="11" t="str">
        <f>AC101</f>
        <v xml:space="preserve"> </v>
      </c>
      <c r="AW33" s="9" t="str">
        <f t="shared" si="1"/>
        <v/>
      </c>
    </row>
    <row r="34" spans="1:49" ht="17.25" customHeight="1" x14ac:dyDescent="0.25">
      <c r="A34" s="25">
        <v>27</v>
      </c>
      <c r="B34" s="166"/>
      <c r="C34" s="166"/>
      <c r="D34" s="48"/>
      <c r="E34" s="15"/>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1"/>
      <c r="AU34" s="10" t="str">
        <f t="shared" si="2"/>
        <v/>
      </c>
      <c r="AV34" s="11" t="str">
        <f>AD101</f>
        <v xml:space="preserve"> </v>
      </c>
      <c r="AW34" s="9" t="str">
        <f t="shared" si="1"/>
        <v/>
      </c>
    </row>
    <row r="35" spans="1:49" ht="17.25" customHeight="1" x14ac:dyDescent="0.25">
      <c r="A35" s="25">
        <v>28</v>
      </c>
      <c r="B35" s="166"/>
      <c r="C35" s="166"/>
      <c r="D35" s="48"/>
      <c r="E35" s="15"/>
      <c r="F35" s="19"/>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1"/>
      <c r="AU35" s="10" t="str">
        <f t="shared" si="2"/>
        <v/>
      </c>
      <c r="AV35" s="11" t="str">
        <f>AE101</f>
        <v xml:space="preserve"> </v>
      </c>
      <c r="AW35" s="9" t="str">
        <f t="shared" si="1"/>
        <v/>
      </c>
    </row>
    <row r="36" spans="1:49" ht="17.25" customHeight="1" x14ac:dyDescent="0.25">
      <c r="A36" s="25">
        <v>29</v>
      </c>
      <c r="B36" s="166"/>
      <c r="C36" s="166"/>
      <c r="D36" s="48"/>
      <c r="E36" s="15"/>
      <c r="F36" s="19"/>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1"/>
      <c r="AU36" s="10" t="str">
        <f t="shared" si="2"/>
        <v/>
      </c>
      <c r="AV36" s="11" t="str">
        <f>AF101</f>
        <v xml:space="preserve"> </v>
      </c>
      <c r="AW36" s="9" t="str">
        <f t="shared" si="1"/>
        <v/>
      </c>
    </row>
    <row r="37" spans="1:49" ht="17.25" customHeight="1" x14ac:dyDescent="0.25">
      <c r="A37" s="25">
        <v>30</v>
      </c>
      <c r="B37" s="166"/>
      <c r="C37" s="166"/>
      <c r="D37" s="48"/>
      <c r="E37" s="15"/>
      <c r="F37" s="19"/>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1"/>
      <c r="AU37" s="10" t="str">
        <f t="shared" si="2"/>
        <v/>
      </c>
      <c r="AV37" s="11" t="str">
        <f>AG101</f>
        <v xml:space="preserve"> </v>
      </c>
      <c r="AW37" s="9" t="str">
        <f t="shared" si="1"/>
        <v/>
      </c>
    </row>
    <row r="38" spans="1:49" ht="17.25" customHeight="1" x14ac:dyDescent="0.25">
      <c r="A38" s="25">
        <v>31</v>
      </c>
      <c r="B38" s="166"/>
      <c r="C38" s="166"/>
      <c r="D38" s="48"/>
      <c r="E38" s="15"/>
      <c r="F38" s="19"/>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1"/>
      <c r="AU38" s="10" t="str">
        <f t="shared" si="2"/>
        <v/>
      </c>
      <c r="AV38" s="11" t="str">
        <f>AH101</f>
        <v xml:space="preserve"> </v>
      </c>
      <c r="AW38" s="9" t="str">
        <f t="shared" si="1"/>
        <v/>
      </c>
    </row>
    <row r="39" spans="1:49" ht="17.25" customHeight="1" x14ac:dyDescent="0.25">
      <c r="A39" s="25">
        <v>32</v>
      </c>
      <c r="B39" s="166"/>
      <c r="C39" s="166"/>
      <c r="D39" s="48"/>
      <c r="E39" s="15"/>
      <c r="F39" s="19"/>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1"/>
      <c r="AU39" s="10" t="str">
        <f t="shared" si="2"/>
        <v/>
      </c>
      <c r="AV39" s="11" t="str">
        <f>AI101</f>
        <v xml:space="preserve"> </v>
      </c>
      <c r="AW39" s="9" t="str">
        <f t="shared" si="1"/>
        <v/>
      </c>
    </row>
    <row r="40" spans="1:49" ht="17.25" customHeight="1" x14ac:dyDescent="0.25">
      <c r="A40" s="25">
        <v>33</v>
      </c>
      <c r="B40" s="166"/>
      <c r="C40" s="166"/>
      <c r="D40" s="48"/>
      <c r="E40" s="15"/>
      <c r="F40" s="19"/>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1"/>
      <c r="AU40" s="10" t="str">
        <f t="shared" si="2"/>
        <v/>
      </c>
      <c r="AV40" s="11" t="str">
        <f>AJ101</f>
        <v xml:space="preserve"> </v>
      </c>
      <c r="AW40" s="9" t="str">
        <f t="shared" si="1"/>
        <v/>
      </c>
    </row>
    <row r="41" spans="1:49" ht="17.25" customHeight="1" x14ac:dyDescent="0.25">
      <c r="A41" s="25">
        <v>34</v>
      </c>
      <c r="B41" s="166"/>
      <c r="C41" s="166"/>
      <c r="D41" s="48"/>
      <c r="E41" s="15"/>
      <c r="F41" s="19"/>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1"/>
      <c r="AU41" s="10" t="str">
        <f t="shared" si="2"/>
        <v/>
      </c>
      <c r="AV41" s="11" t="str">
        <f>AK101</f>
        <v xml:space="preserve"> </v>
      </c>
      <c r="AW41" s="9" t="str">
        <f t="shared" si="1"/>
        <v/>
      </c>
    </row>
    <row r="42" spans="1:49" ht="17.25" customHeight="1" x14ac:dyDescent="0.25">
      <c r="A42" s="25">
        <v>35</v>
      </c>
      <c r="B42" s="166"/>
      <c r="C42" s="166"/>
      <c r="D42" s="48"/>
      <c r="E42" s="15"/>
      <c r="F42" s="19"/>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1"/>
      <c r="AU42" s="10" t="str">
        <f t="shared" si="2"/>
        <v/>
      </c>
      <c r="AV42" s="11" t="str">
        <f>AL101</f>
        <v xml:space="preserve"> </v>
      </c>
      <c r="AW42" s="9" t="str">
        <f t="shared" si="1"/>
        <v/>
      </c>
    </row>
    <row r="43" spans="1:49" ht="17.25" customHeight="1" x14ac:dyDescent="0.25">
      <c r="A43" s="25">
        <v>36</v>
      </c>
      <c r="B43" s="166"/>
      <c r="C43" s="166"/>
      <c r="D43" s="48"/>
      <c r="E43" s="15"/>
      <c r="F43" s="19"/>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1"/>
      <c r="AU43" s="10" t="str">
        <f t="shared" si="2"/>
        <v/>
      </c>
      <c r="AV43" s="11" t="str">
        <f>AM101</f>
        <v xml:space="preserve"> </v>
      </c>
      <c r="AW43" s="9" t="str">
        <f t="shared" si="1"/>
        <v/>
      </c>
    </row>
    <row r="44" spans="1:49" ht="17.25" customHeight="1" x14ac:dyDescent="0.25">
      <c r="A44" s="25">
        <v>37</v>
      </c>
      <c r="B44" s="166"/>
      <c r="C44" s="166"/>
      <c r="D44" s="48"/>
      <c r="E44" s="15"/>
      <c r="F44" s="19"/>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1"/>
      <c r="AU44" s="10" t="str">
        <f t="shared" si="2"/>
        <v/>
      </c>
      <c r="AV44" s="11" t="str">
        <f>AN101</f>
        <v xml:space="preserve"> </v>
      </c>
      <c r="AW44" s="9" t="str">
        <f t="shared" si="1"/>
        <v/>
      </c>
    </row>
    <row r="45" spans="1:49" ht="17.25" customHeight="1" x14ac:dyDescent="0.25">
      <c r="A45" s="25">
        <v>38</v>
      </c>
      <c r="B45" s="166"/>
      <c r="C45" s="166"/>
      <c r="D45" s="48"/>
      <c r="E45" s="15"/>
      <c r="F45" s="19"/>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1"/>
      <c r="AU45" s="10" t="str">
        <f t="shared" si="2"/>
        <v/>
      </c>
      <c r="AV45" s="11" t="str">
        <f>AO101</f>
        <v xml:space="preserve"> </v>
      </c>
      <c r="AW45" s="9" t="str">
        <f t="shared" si="1"/>
        <v/>
      </c>
    </row>
    <row r="46" spans="1:49" ht="17.25" customHeight="1" x14ac:dyDescent="0.25">
      <c r="A46" s="25">
        <v>39</v>
      </c>
      <c r="B46" s="166"/>
      <c r="C46" s="166"/>
      <c r="D46" s="48"/>
      <c r="E46" s="15"/>
      <c r="F46" s="19"/>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1"/>
      <c r="AU46" s="10" t="str">
        <f t="shared" si="2"/>
        <v/>
      </c>
      <c r="AV46" s="11" t="str">
        <f>AP101</f>
        <v xml:space="preserve"> </v>
      </c>
      <c r="AW46" s="9" t="str">
        <f t="shared" si="1"/>
        <v/>
      </c>
    </row>
    <row r="47" spans="1:49" ht="17.25" customHeight="1" x14ac:dyDescent="0.25">
      <c r="A47" s="25">
        <v>40</v>
      </c>
      <c r="B47" s="166"/>
      <c r="C47" s="166"/>
      <c r="D47" s="48"/>
      <c r="E47" s="15"/>
      <c r="F47" s="19"/>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1"/>
      <c r="AU47" s="10" t="str">
        <f t="shared" si="2"/>
        <v/>
      </c>
      <c r="AV47" s="11" t="str">
        <f>AQ101</f>
        <v xml:space="preserve"> </v>
      </c>
      <c r="AW47" s="9" t="str">
        <f t="shared" si="1"/>
        <v/>
      </c>
    </row>
    <row r="48" spans="1:49" ht="21" customHeight="1" thickBot="1" x14ac:dyDescent="0.3">
      <c r="A48" s="204" t="s">
        <v>8</v>
      </c>
      <c r="B48" s="205"/>
      <c r="C48" s="206"/>
      <c r="D48" s="26">
        <f>SUM(D8:D47)</f>
        <v>0</v>
      </c>
      <c r="E48" s="15"/>
      <c r="F48" s="22"/>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4"/>
      <c r="AU48" s="10"/>
      <c r="AV48" s="11"/>
    </row>
    <row r="49" spans="1:48" s="2" customFormat="1" ht="17.25" customHeight="1" thickBot="1" x14ac:dyDescent="0.3">
      <c r="A49" s="3"/>
      <c r="B49" s="3"/>
      <c r="C49" s="3"/>
      <c r="D49" s="3"/>
      <c r="E49" s="3"/>
      <c r="F49" s="1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U49" s="10"/>
      <c r="AV49" s="11"/>
    </row>
    <row r="50" spans="1:48" s="2" customFormat="1" ht="19.5" customHeight="1" x14ac:dyDescent="0.25">
      <c r="A50" s="201" t="s">
        <v>0</v>
      </c>
      <c r="B50" s="202"/>
      <c r="C50" s="203"/>
      <c r="D50" s="193" t="s">
        <v>1</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4"/>
      <c r="AR50" s="186" t="s">
        <v>6</v>
      </c>
      <c r="AS50" s="188" t="s">
        <v>2</v>
      </c>
      <c r="AU50" s="10"/>
      <c r="AV50" s="11"/>
    </row>
    <row r="51" spans="1:48" s="2" customFormat="1" ht="28.5" customHeight="1" thickBot="1" x14ac:dyDescent="0.3">
      <c r="A51" s="97" t="s">
        <v>43</v>
      </c>
      <c r="B51" s="98" t="s">
        <v>44</v>
      </c>
      <c r="C51" s="99" t="s">
        <v>45</v>
      </c>
      <c r="D51" s="94">
        <v>1</v>
      </c>
      <c r="E51" s="95">
        <v>2</v>
      </c>
      <c r="F51" s="95">
        <v>3</v>
      </c>
      <c r="G51" s="95">
        <v>4</v>
      </c>
      <c r="H51" s="95">
        <v>5</v>
      </c>
      <c r="I51" s="95">
        <v>6</v>
      </c>
      <c r="J51" s="95">
        <v>7</v>
      </c>
      <c r="K51" s="95">
        <v>8</v>
      </c>
      <c r="L51" s="95">
        <v>9</v>
      </c>
      <c r="M51" s="96">
        <v>10</v>
      </c>
      <c r="N51" s="94">
        <v>11</v>
      </c>
      <c r="O51" s="95">
        <v>12</v>
      </c>
      <c r="P51" s="95">
        <v>13</v>
      </c>
      <c r="Q51" s="95">
        <v>14</v>
      </c>
      <c r="R51" s="95">
        <v>15</v>
      </c>
      <c r="S51" s="95">
        <v>16</v>
      </c>
      <c r="T51" s="95">
        <v>17</v>
      </c>
      <c r="U51" s="95">
        <v>18</v>
      </c>
      <c r="V51" s="95">
        <v>19</v>
      </c>
      <c r="W51" s="96">
        <v>20</v>
      </c>
      <c r="X51" s="94">
        <v>21</v>
      </c>
      <c r="Y51" s="95">
        <v>22</v>
      </c>
      <c r="Z51" s="95">
        <v>23</v>
      </c>
      <c r="AA51" s="95">
        <v>24</v>
      </c>
      <c r="AB51" s="95">
        <v>25</v>
      </c>
      <c r="AC51" s="95">
        <v>26</v>
      </c>
      <c r="AD51" s="95">
        <v>27</v>
      </c>
      <c r="AE51" s="95">
        <v>28</v>
      </c>
      <c r="AF51" s="95">
        <v>29</v>
      </c>
      <c r="AG51" s="96">
        <v>30</v>
      </c>
      <c r="AH51" s="94">
        <v>31</v>
      </c>
      <c r="AI51" s="95">
        <v>32</v>
      </c>
      <c r="AJ51" s="94">
        <v>33</v>
      </c>
      <c r="AK51" s="95">
        <v>34</v>
      </c>
      <c r="AL51" s="94">
        <v>35</v>
      </c>
      <c r="AM51" s="95">
        <v>36</v>
      </c>
      <c r="AN51" s="94">
        <v>37</v>
      </c>
      <c r="AO51" s="95">
        <v>38</v>
      </c>
      <c r="AP51" s="94">
        <v>39</v>
      </c>
      <c r="AQ51" s="95">
        <v>40</v>
      </c>
      <c r="AR51" s="187"/>
      <c r="AS51" s="189"/>
      <c r="AU51" s="10"/>
      <c r="AV51" s="11"/>
    </row>
    <row r="52" spans="1:48" s="2" customFormat="1" ht="16.350000000000001" customHeight="1" x14ac:dyDescent="0.25">
      <c r="A52" s="18">
        <v>1</v>
      </c>
      <c r="B52" s="115">
        <f>IF(Liste!C5=0," ",Liste!C5)</f>
        <v>1</v>
      </c>
      <c r="C52" s="113" t="str">
        <f>IF(Liste!D5=0," ",Liste!D5)</f>
        <v>CEMRE NAZ TOPAÇ</v>
      </c>
      <c r="D52" s="101"/>
      <c r="E52" s="102"/>
      <c r="F52" s="102"/>
      <c r="G52" s="102"/>
      <c r="H52" s="102"/>
      <c r="I52" s="102"/>
      <c r="J52" s="102"/>
      <c r="K52" s="102"/>
      <c r="L52" s="102"/>
      <c r="M52" s="103"/>
      <c r="N52" s="101"/>
      <c r="O52" s="102"/>
      <c r="P52" s="102"/>
      <c r="Q52" s="102"/>
      <c r="R52" s="102"/>
      <c r="S52" s="102"/>
      <c r="T52" s="102"/>
      <c r="U52" s="102"/>
      <c r="V52" s="102"/>
      <c r="W52" s="103"/>
      <c r="X52" s="101"/>
      <c r="Y52" s="102"/>
      <c r="Z52" s="102"/>
      <c r="AA52" s="102"/>
      <c r="AB52" s="102"/>
      <c r="AC52" s="102"/>
      <c r="AD52" s="102"/>
      <c r="AE52" s="102"/>
      <c r="AF52" s="102"/>
      <c r="AG52" s="103"/>
      <c r="AH52" s="101"/>
      <c r="AI52" s="102"/>
      <c r="AJ52" s="102"/>
      <c r="AK52" s="102"/>
      <c r="AL52" s="102"/>
      <c r="AM52" s="102"/>
      <c r="AN52" s="102"/>
      <c r="AO52" s="104"/>
      <c r="AP52" s="104"/>
      <c r="AQ52" s="103"/>
      <c r="AR52" s="47" t="str">
        <f>IF(COUNTBLANK(D52:AQ52)=COLUMNS(D52:AQ52)," ",IF(SUM(D52:AQ52)=0,0,SUM(D52:AQ52)))</f>
        <v xml:space="preserve"> </v>
      </c>
      <c r="AS52" s="30" t="str">
        <f>IF(AR52=" "," ",IF(AR52&gt;=85,"PEKİYİ",IF(AR52&gt;=70,"İYİ",IF(AR52&gt;=60,"ORTA",IF(AR52&gt;=50,"GEÇER",IF(AR52&lt;50,"GEÇMEZ"))))))</f>
        <v xml:space="preserve"> </v>
      </c>
      <c r="AU52" s="10"/>
      <c r="AV52" s="11"/>
    </row>
    <row r="53" spans="1:48" s="2" customFormat="1" ht="16.350000000000001" customHeight="1" x14ac:dyDescent="0.25">
      <c r="A53" s="18">
        <v>2</v>
      </c>
      <c r="B53" s="115">
        <f>IF(Liste!C6=0," ",Liste!C6)</f>
        <v>93</v>
      </c>
      <c r="C53" s="113" t="str">
        <f>IF(Liste!D6=0," ",Liste!D6)</f>
        <v>ELİF NAZ AKMİL</v>
      </c>
      <c r="D53" s="101"/>
      <c r="E53" s="102"/>
      <c r="F53" s="102"/>
      <c r="G53" s="102"/>
      <c r="H53" s="102"/>
      <c r="I53" s="102"/>
      <c r="J53" s="102"/>
      <c r="K53" s="102"/>
      <c r="L53" s="102"/>
      <c r="M53" s="103"/>
      <c r="N53" s="101"/>
      <c r="O53" s="102"/>
      <c r="P53" s="102"/>
      <c r="Q53" s="102"/>
      <c r="R53" s="102"/>
      <c r="S53" s="102"/>
      <c r="T53" s="102"/>
      <c r="U53" s="102"/>
      <c r="V53" s="102"/>
      <c r="W53" s="103"/>
      <c r="X53" s="101"/>
      <c r="Y53" s="102"/>
      <c r="Z53" s="102"/>
      <c r="AA53" s="102"/>
      <c r="AB53" s="102"/>
      <c r="AC53" s="102"/>
      <c r="AD53" s="102"/>
      <c r="AE53" s="102"/>
      <c r="AF53" s="102"/>
      <c r="AG53" s="103"/>
      <c r="AH53" s="101"/>
      <c r="AI53" s="102"/>
      <c r="AJ53" s="102"/>
      <c r="AK53" s="102"/>
      <c r="AL53" s="102"/>
      <c r="AM53" s="102"/>
      <c r="AN53" s="102"/>
      <c r="AO53" s="104"/>
      <c r="AP53" s="104"/>
      <c r="AQ53" s="103"/>
      <c r="AR53" s="47" t="str">
        <f t="shared" ref="AR53:AR100" si="3">IF(COUNTBLANK(D53:AQ53)=COLUMNS(D53:AQ53)," ",IF(SUM(D53:AQ53)=0,0,SUM(D53:AQ53)))</f>
        <v xml:space="preserve"> </v>
      </c>
      <c r="AS53" s="30" t="str">
        <f t="shared" ref="AS53:AS100" si="4">IF(AR53=" "," ",IF(AR53&gt;=85,"PEKİYİ",IF(AR53&gt;=70,"İYİ",IF(AR53&gt;=60,"ORTA",IF(AR53&gt;=50,"GEÇER",IF(AR53&lt;50,"GEÇMEZ"))))))</f>
        <v xml:space="preserve"> </v>
      </c>
      <c r="AU53" s="10"/>
      <c r="AV53" s="11"/>
    </row>
    <row r="54" spans="1:48" s="2" customFormat="1" ht="16.350000000000001" customHeight="1" x14ac:dyDescent="0.25">
      <c r="A54" s="18">
        <v>3</v>
      </c>
      <c r="B54" s="115">
        <f>IF(Liste!C7=0," ",Liste!C7)</f>
        <v>109</v>
      </c>
      <c r="C54" s="113" t="str">
        <f>IF(Liste!D7=0," ",Liste!D7)</f>
        <v>AYŞENUR İLERU</v>
      </c>
      <c r="D54" s="101"/>
      <c r="E54" s="102"/>
      <c r="F54" s="102"/>
      <c r="G54" s="102"/>
      <c r="H54" s="102"/>
      <c r="I54" s="102"/>
      <c r="J54" s="102"/>
      <c r="K54" s="102"/>
      <c r="L54" s="102"/>
      <c r="M54" s="103"/>
      <c r="N54" s="101"/>
      <c r="O54" s="102"/>
      <c r="P54" s="102"/>
      <c r="Q54" s="102"/>
      <c r="R54" s="102"/>
      <c r="S54" s="102"/>
      <c r="T54" s="102"/>
      <c r="U54" s="102"/>
      <c r="V54" s="102"/>
      <c r="W54" s="103"/>
      <c r="X54" s="101"/>
      <c r="Y54" s="102"/>
      <c r="Z54" s="102"/>
      <c r="AA54" s="102"/>
      <c r="AB54" s="102"/>
      <c r="AC54" s="102"/>
      <c r="AD54" s="102"/>
      <c r="AE54" s="102"/>
      <c r="AF54" s="102"/>
      <c r="AG54" s="103"/>
      <c r="AH54" s="101"/>
      <c r="AI54" s="102"/>
      <c r="AJ54" s="102"/>
      <c r="AK54" s="102"/>
      <c r="AL54" s="102"/>
      <c r="AM54" s="102"/>
      <c r="AN54" s="102"/>
      <c r="AO54" s="104"/>
      <c r="AP54" s="104"/>
      <c r="AQ54" s="103"/>
      <c r="AR54" s="47" t="str">
        <f t="shared" si="3"/>
        <v xml:space="preserve"> </v>
      </c>
      <c r="AS54" s="30" t="str">
        <f t="shared" si="4"/>
        <v xml:space="preserve"> </v>
      </c>
      <c r="AU54" s="10"/>
      <c r="AV54" s="11"/>
    </row>
    <row r="55" spans="1:48" s="2" customFormat="1" ht="16.350000000000001" customHeight="1" x14ac:dyDescent="0.25">
      <c r="A55" s="18">
        <v>4</v>
      </c>
      <c r="B55" s="115">
        <f>IF(Liste!C8=0," ",Liste!C8)</f>
        <v>128</v>
      </c>
      <c r="C55" s="113" t="str">
        <f>IF(Liste!D8=0," ",Liste!D8)</f>
        <v>REYYAN GÜLEÇ</v>
      </c>
      <c r="D55" s="101"/>
      <c r="E55" s="102"/>
      <c r="F55" s="102"/>
      <c r="G55" s="102"/>
      <c r="H55" s="102"/>
      <c r="I55" s="102"/>
      <c r="J55" s="102"/>
      <c r="K55" s="102"/>
      <c r="L55" s="102"/>
      <c r="M55" s="103"/>
      <c r="N55" s="101"/>
      <c r="O55" s="102"/>
      <c r="P55" s="102"/>
      <c r="Q55" s="102"/>
      <c r="R55" s="102"/>
      <c r="S55" s="102"/>
      <c r="T55" s="102"/>
      <c r="U55" s="102"/>
      <c r="V55" s="102"/>
      <c r="W55" s="103"/>
      <c r="X55" s="101"/>
      <c r="Y55" s="102"/>
      <c r="Z55" s="102"/>
      <c r="AA55" s="102"/>
      <c r="AB55" s="102"/>
      <c r="AC55" s="102"/>
      <c r="AD55" s="102"/>
      <c r="AE55" s="102"/>
      <c r="AF55" s="102"/>
      <c r="AG55" s="103"/>
      <c r="AH55" s="101"/>
      <c r="AI55" s="102"/>
      <c r="AJ55" s="102"/>
      <c r="AK55" s="102"/>
      <c r="AL55" s="102"/>
      <c r="AM55" s="102"/>
      <c r="AN55" s="102"/>
      <c r="AO55" s="104"/>
      <c r="AP55" s="104"/>
      <c r="AQ55" s="103"/>
      <c r="AR55" s="47" t="str">
        <f t="shared" si="3"/>
        <v xml:space="preserve"> </v>
      </c>
      <c r="AS55" s="30" t="str">
        <f t="shared" si="4"/>
        <v xml:space="preserve"> </v>
      </c>
      <c r="AU55" s="10"/>
      <c r="AV55" s="11"/>
    </row>
    <row r="56" spans="1:48" s="2" customFormat="1" ht="16.350000000000001" customHeight="1" x14ac:dyDescent="0.25">
      <c r="A56" s="18">
        <v>5</v>
      </c>
      <c r="B56" s="115">
        <f>IF(Liste!C9=0," ",Liste!C9)</f>
        <v>157</v>
      </c>
      <c r="C56" s="113" t="str">
        <f>IF(Liste!D9=0," ",Liste!D9)</f>
        <v>SÜEDA BEYZA DOĞANER</v>
      </c>
      <c r="D56" s="101"/>
      <c r="E56" s="102"/>
      <c r="F56" s="102"/>
      <c r="G56" s="102"/>
      <c r="H56" s="102"/>
      <c r="I56" s="102"/>
      <c r="J56" s="102"/>
      <c r="K56" s="102"/>
      <c r="L56" s="102"/>
      <c r="M56" s="103"/>
      <c r="N56" s="101"/>
      <c r="O56" s="102"/>
      <c r="P56" s="102"/>
      <c r="Q56" s="102"/>
      <c r="R56" s="102"/>
      <c r="S56" s="102"/>
      <c r="T56" s="102"/>
      <c r="U56" s="102"/>
      <c r="V56" s="102"/>
      <c r="W56" s="103"/>
      <c r="X56" s="101"/>
      <c r="Y56" s="102"/>
      <c r="Z56" s="102"/>
      <c r="AA56" s="102"/>
      <c r="AB56" s="102"/>
      <c r="AC56" s="102"/>
      <c r="AD56" s="102"/>
      <c r="AE56" s="102"/>
      <c r="AF56" s="102"/>
      <c r="AG56" s="103"/>
      <c r="AH56" s="101"/>
      <c r="AI56" s="102"/>
      <c r="AJ56" s="102"/>
      <c r="AK56" s="102"/>
      <c r="AL56" s="102"/>
      <c r="AM56" s="102"/>
      <c r="AN56" s="102"/>
      <c r="AO56" s="104"/>
      <c r="AP56" s="104"/>
      <c r="AQ56" s="103"/>
      <c r="AR56" s="47" t="str">
        <f t="shared" si="3"/>
        <v xml:space="preserve"> </v>
      </c>
      <c r="AS56" s="30" t="str">
        <f t="shared" si="4"/>
        <v xml:space="preserve"> </v>
      </c>
      <c r="AU56" s="12"/>
      <c r="AV56" s="9"/>
    </row>
    <row r="57" spans="1:48" s="2" customFormat="1" ht="16.350000000000001" customHeight="1" x14ac:dyDescent="0.25">
      <c r="A57" s="18">
        <v>6</v>
      </c>
      <c r="B57" s="115">
        <f>IF(Liste!C10=0," ",Liste!C10)</f>
        <v>184</v>
      </c>
      <c r="C57" s="113" t="str">
        <f>IF(Liste!D10=0," ",Liste!D10)</f>
        <v>ÇİĞDEM ALKAN</v>
      </c>
      <c r="D57" s="101"/>
      <c r="E57" s="102"/>
      <c r="F57" s="102"/>
      <c r="G57" s="102"/>
      <c r="H57" s="102"/>
      <c r="I57" s="102"/>
      <c r="J57" s="102"/>
      <c r="K57" s="102"/>
      <c r="L57" s="102"/>
      <c r="M57" s="103"/>
      <c r="N57" s="101"/>
      <c r="O57" s="102"/>
      <c r="P57" s="102"/>
      <c r="Q57" s="102"/>
      <c r="R57" s="102"/>
      <c r="S57" s="102"/>
      <c r="T57" s="102"/>
      <c r="U57" s="102"/>
      <c r="V57" s="102"/>
      <c r="W57" s="103"/>
      <c r="X57" s="101"/>
      <c r="Y57" s="102"/>
      <c r="Z57" s="102"/>
      <c r="AA57" s="102"/>
      <c r="AB57" s="102"/>
      <c r="AC57" s="102"/>
      <c r="AD57" s="102"/>
      <c r="AE57" s="102"/>
      <c r="AF57" s="102"/>
      <c r="AG57" s="103"/>
      <c r="AH57" s="101"/>
      <c r="AI57" s="102"/>
      <c r="AJ57" s="102"/>
      <c r="AK57" s="102"/>
      <c r="AL57" s="102"/>
      <c r="AM57" s="102"/>
      <c r="AN57" s="102"/>
      <c r="AO57" s="104"/>
      <c r="AP57" s="104"/>
      <c r="AQ57" s="103"/>
      <c r="AR57" s="47" t="str">
        <f t="shared" si="3"/>
        <v xml:space="preserve"> </v>
      </c>
      <c r="AS57" s="30" t="str">
        <f t="shared" si="4"/>
        <v xml:space="preserve"> </v>
      </c>
      <c r="AU57" s="12"/>
      <c r="AV57" s="9"/>
    </row>
    <row r="58" spans="1:48" s="2" customFormat="1" ht="16.350000000000001" customHeight="1" x14ac:dyDescent="0.25">
      <c r="A58" s="18">
        <v>7</v>
      </c>
      <c r="B58" s="115">
        <f>IF(Liste!C11=0," ",Liste!C11)</f>
        <v>185</v>
      </c>
      <c r="C58" s="113" t="str">
        <f>IF(Liste!D11=0," ",Liste!D11)</f>
        <v>CEMİLE KAYADUMAN</v>
      </c>
      <c r="D58" s="101"/>
      <c r="E58" s="102"/>
      <c r="F58" s="102"/>
      <c r="G58" s="102"/>
      <c r="H58" s="102"/>
      <c r="I58" s="102"/>
      <c r="J58" s="102"/>
      <c r="K58" s="102"/>
      <c r="L58" s="102"/>
      <c r="M58" s="103"/>
      <c r="N58" s="101"/>
      <c r="O58" s="102"/>
      <c r="P58" s="102"/>
      <c r="Q58" s="102"/>
      <c r="R58" s="102"/>
      <c r="S58" s="102"/>
      <c r="T58" s="102"/>
      <c r="U58" s="102"/>
      <c r="V58" s="102"/>
      <c r="W58" s="103"/>
      <c r="X58" s="101"/>
      <c r="Y58" s="102"/>
      <c r="Z58" s="102"/>
      <c r="AA58" s="102"/>
      <c r="AB58" s="102"/>
      <c r="AC58" s="102"/>
      <c r="AD58" s="102"/>
      <c r="AE58" s="102"/>
      <c r="AF58" s="102"/>
      <c r="AG58" s="103"/>
      <c r="AH58" s="101"/>
      <c r="AI58" s="102"/>
      <c r="AJ58" s="102"/>
      <c r="AK58" s="102"/>
      <c r="AL58" s="102"/>
      <c r="AM58" s="102"/>
      <c r="AN58" s="102"/>
      <c r="AO58" s="104"/>
      <c r="AP58" s="104"/>
      <c r="AQ58" s="103"/>
      <c r="AR58" s="47" t="str">
        <f t="shared" si="3"/>
        <v xml:space="preserve"> </v>
      </c>
      <c r="AS58" s="30" t="str">
        <f t="shared" si="4"/>
        <v xml:space="preserve"> </v>
      </c>
      <c r="AU58" s="12"/>
      <c r="AV58" s="9"/>
    </row>
    <row r="59" spans="1:48" s="2" customFormat="1" ht="16.350000000000001" customHeight="1" x14ac:dyDescent="0.25">
      <c r="A59" s="18">
        <v>8</v>
      </c>
      <c r="B59" s="115">
        <f>IF(Liste!C12=0," ",Liste!C12)</f>
        <v>187</v>
      </c>
      <c r="C59" s="113" t="str">
        <f>IF(Liste!D12=0," ",Liste!D12)</f>
        <v>SAFİYE BÜŞRA AKBULUT</v>
      </c>
      <c r="D59" s="101"/>
      <c r="E59" s="102"/>
      <c r="F59" s="102"/>
      <c r="G59" s="102"/>
      <c r="H59" s="102"/>
      <c r="I59" s="102"/>
      <c r="J59" s="102"/>
      <c r="K59" s="102"/>
      <c r="L59" s="102"/>
      <c r="M59" s="103"/>
      <c r="N59" s="101"/>
      <c r="O59" s="102"/>
      <c r="P59" s="102"/>
      <c r="Q59" s="102"/>
      <c r="R59" s="102"/>
      <c r="S59" s="102"/>
      <c r="T59" s="102"/>
      <c r="U59" s="102"/>
      <c r="V59" s="102"/>
      <c r="W59" s="103"/>
      <c r="X59" s="101"/>
      <c r="Y59" s="102"/>
      <c r="Z59" s="102"/>
      <c r="AA59" s="102"/>
      <c r="AB59" s="102"/>
      <c r="AC59" s="102"/>
      <c r="AD59" s="102"/>
      <c r="AE59" s="102"/>
      <c r="AF59" s="102"/>
      <c r="AG59" s="103"/>
      <c r="AH59" s="101"/>
      <c r="AI59" s="102"/>
      <c r="AJ59" s="102"/>
      <c r="AK59" s="102"/>
      <c r="AL59" s="102"/>
      <c r="AM59" s="102"/>
      <c r="AN59" s="102"/>
      <c r="AO59" s="104"/>
      <c r="AP59" s="104"/>
      <c r="AQ59" s="103"/>
      <c r="AR59" s="47" t="str">
        <f t="shared" si="3"/>
        <v xml:space="preserve"> </v>
      </c>
      <c r="AS59" s="30" t="str">
        <f t="shared" si="4"/>
        <v xml:space="preserve"> </v>
      </c>
      <c r="AU59" s="12"/>
      <c r="AV59" s="9"/>
    </row>
    <row r="60" spans="1:48" s="2" customFormat="1" ht="16.350000000000001" customHeight="1" x14ac:dyDescent="0.25">
      <c r="A60" s="18">
        <v>9</v>
      </c>
      <c r="B60" s="115">
        <f>IF(Liste!C13=0," ",Liste!C13)</f>
        <v>188</v>
      </c>
      <c r="C60" s="113" t="str">
        <f>IF(Liste!D13=0," ",Liste!D13)</f>
        <v>SUEDA HANBAY</v>
      </c>
      <c r="D60" s="101"/>
      <c r="E60" s="102"/>
      <c r="F60" s="102"/>
      <c r="G60" s="102"/>
      <c r="H60" s="102"/>
      <c r="I60" s="102"/>
      <c r="J60" s="102"/>
      <c r="K60" s="102"/>
      <c r="L60" s="102"/>
      <c r="M60" s="103"/>
      <c r="N60" s="101"/>
      <c r="O60" s="102"/>
      <c r="P60" s="102"/>
      <c r="Q60" s="102"/>
      <c r="R60" s="102"/>
      <c r="S60" s="102"/>
      <c r="T60" s="102"/>
      <c r="U60" s="102"/>
      <c r="V60" s="102"/>
      <c r="W60" s="103"/>
      <c r="X60" s="101"/>
      <c r="Y60" s="102"/>
      <c r="Z60" s="102"/>
      <c r="AA60" s="102"/>
      <c r="AB60" s="102"/>
      <c r="AC60" s="102"/>
      <c r="AD60" s="102"/>
      <c r="AE60" s="102"/>
      <c r="AF60" s="102"/>
      <c r="AG60" s="103"/>
      <c r="AH60" s="101"/>
      <c r="AI60" s="102"/>
      <c r="AJ60" s="102"/>
      <c r="AK60" s="102"/>
      <c r="AL60" s="102"/>
      <c r="AM60" s="102"/>
      <c r="AN60" s="102"/>
      <c r="AO60" s="104"/>
      <c r="AP60" s="104"/>
      <c r="AQ60" s="103"/>
      <c r="AR60" s="47" t="str">
        <f t="shared" si="3"/>
        <v xml:space="preserve"> </v>
      </c>
      <c r="AS60" s="30" t="str">
        <f t="shared" si="4"/>
        <v xml:space="preserve"> </v>
      </c>
      <c r="AU60" s="12"/>
      <c r="AV60" s="9"/>
    </row>
    <row r="61" spans="1:48" s="2" customFormat="1" ht="16.350000000000001" customHeight="1" x14ac:dyDescent="0.25">
      <c r="A61" s="18">
        <v>10</v>
      </c>
      <c r="B61" s="115">
        <f>IF(Liste!C14=0," ",Liste!C14)</f>
        <v>189</v>
      </c>
      <c r="C61" s="113" t="str">
        <f>IF(Liste!D14=0," ",Liste!D14)</f>
        <v>MELİS YAYLACI</v>
      </c>
      <c r="D61" s="101"/>
      <c r="E61" s="102"/>
      <c r="F61" s="102"/>
      <c r="G61" s="102"/>
      <c r="H61" s="102"/>
      <c r="I61" s="102"/>
      <c r="J61" s="102"/>
      <c r="K61" s="102"/>
      <c r="L61" s="102"/>
      <c r="M61" s="103"/>
      <c r="N61" s="101"/>
      <c r="O61" s="102"/>
      <c r="P61" s="102"/>
      <c r="Q61" s="102"/>
      <c r="R61" s="102"/>
      <c r="S61" s="102"/>
      <c r="T61" s="102"/>
      <c r="U61" s="102"/>
      <c r="V61" s="102"/>
      <c r="W61" s="103"/>
      <c r="X61" s="101"/>
      <c r="Y61" s="102"/>
      <c r="Z61" s="102"/>
      <c r="AA61" s="102"/>
      <c r="AB61" s="102"/>
      <c r="AC61" s="102"/>
      <c r="AD61" s="102"/>
      <c r="AE61" s="102"/>
      <c r="AF61" s="102"/>
      <c r="AG61" s="103"/>
      <c r="AH61" s="101"/>
      <c r="AI61" s="102"/>
      <c r="AJ61" s="102"/>
      <c r="AK61" s="102"/>
      <c r="AL61" s="102"/>
      <c r="AM61" s="102"/>
      <c r="AN61" s="102"/>
      <c r="AO61" s="104"/>
      <c r="AP61" s="104"/>
      <c r="AQ61" s="103"/>
      <c r="AR61" s="47" t="str">
        <f t="shared" si="3"/>
        <v xml:space="preserve"> </v>
      </c>
      <c r="AS61" s="30" t="str">
        <f t="shared" si="4"/>
        <v xml:space="preserve"> </v>
      </c>
      <c r="AU61" s="12"/>
      <c r="AV61" s="9"/>
    </row>
    <row r="62" spans="1:48" s="2" customFormat="1" ht="16.350000000000001" customHeight="1" x14ac:dyDescent="0.25">
      <c r="A62" s="18">
        <v>11</v>
      </c>
      <c r="B62" s="115">
        <f>IF(Liste!C15=0," ",Liste!C15)</f>
        <v>191</v>
      </c>
      <c r="C62" s="113" t="str">
        <f>IF(Liste!D15=0," ",Liste!D15)</f>
        <v>ESRA KARAGÖZ</v>
      </c>
      <c r="D62" s="101"/>
      <c r="E62" s="102"/>
      <c r="F62" s="102"/>
      <c r="G62" s="102"/>
      <c r="H62" s="102"/>
      <c r="I62" s="102"/>
      <c r="J62" s="102"/>
      <c r="K62" s="102"/>
      <c r="L62" s="102"/>
      <c r="M62" s="103"/>
      <c r="N62" s="101"/>
      <c r="O62" s="102"/>
      <c r="P62" s="102"/>
      <c r="Q62" s="102"/>
      <c r="R62" s="102"/>
      <c r="S62" s="102"/>
      <c r="T62" s="102"/>
      <c r="U62" s="102"/>
      <c r="V62" s="102"/>
      <c r="W62" s="103"/>
      <c r="X62" s="101"/>
      <c r="Y62" s="102"/>
      <c r="Z62" s="102"/>
      <c r="AA62" s="102"/>
      <c r="AB62" s="102"/>
      <c r="AC62" s="102"/>
      <c r="AD62" s="102"/>
      <c r="AE62" s="102"/>
      <c r="AF62" s="102"/>
      <c r="AG62" s="103"/>
      <c r="AH62" s="101"/>
      <c r="AI62" s="102"/>
      <c r="AJ62" s="102"/>
      <c r="AK62" s="102"/>
      <c r="AL62" s="102"/>
      <c r="AM62" s="102"/>
      <c r="AN62" s="102"/>
      <c r="AO62" s="104"/>
      <c r="AP62" s="104"/>
      <c r="AQ62" s="103"/>
      <c r="AR62" s="47" t="str">
        <f t="shared" si="3"/>
        <v xml:space="preserve"> </v>
      </c>
      <c r="AS62" s="30" t="str">
        <f t="shared" si="4"/>
        <v xml:space="preserve"> </v>
      </c>
      <c r="AU62" s="12"/>
      <c r="AV62" s="9"/>
    </row>
    <row r="63" spans="1:48" s="2" customFormat="1" ht="16.350000000000001" customHeight="1" x14ac:dyDescent="0.25">
      <c r="A63" s="18">
        <v>12</v>
      </c>
      <c r="B63" s="115">
        <f>IF(Liste!C16=0," ",Liste!C16)</f>
        <v>192</v>
      </c>
      <c r="C63" s="113" t="str">
        <f>IF(Liste!D16=0," ",Liste!D16)</f>
        <v>BELİNAY ORUÇ</v>
      </c>
      <c r="D63" s="101"/>
      <c r="E63" s="102"/>
      <c r="F63" s="102"/>
      <c r="G63" s="102"/>
      <c r="H63" s="102"/>
      <c r="I63" s="102"/>
      <c r="J63" s="102"/>
      <c r="K63" s="102"/>
      <c r="L63" s="102"/>
      <c r="M63" s="103"/>
      <c r="N63" s="101"/>
      <c r="O63" s="102"/>
      <c r="P63" s="102"/>
      <c r="Q63" s="102"/>
      <c r="R63" s="102"/>
      <c r="S63" s="102"/>
      <c r="T63" s="102"/>
      <c r="U63" s="102"/>
      <c r="V63" s="102"/>
      <c r="W63" s="103"/>
      <c r="X63" s="101"/>
      <c r="Y63" s="102"/>
      <c r="Z63" s="102"/>
      <c r="AA63" s="102"/>
      <c r="AB63" s="102"/>
      <c r="AC63" s="102"/>
      <c r="AD63" s="102"/>
      <c r="AE63" s="102"/>
      <c r="AF63" s="102"/>
      <c r="AG63" s="103"/>
      <c r="AH63" s="101"/>
      <c r="AI63" s="102"/>
      <c r="AJ63" s="102"/>
      <c r="AK63" s="102"/>
      <c r="AL63" s="102"/>
      <c r="AM63" s="102"/>
      <c r="AN63" s="102"/>
      <c r="AO63" s="104"/>
      <c r="AP63" s="104"/>
      <c r="AQ63" s="103"/>
      <c r="AR63" s="47" t="str">
        <f t="shared" si="3"/>
        <v xml:space="preserve"> </v>
      </c>
      <c r="AS63" s="30" t="str">
        <f t="shared" si="4"/>
        <v xml:space="preserve"> </v>
      </c>
      <c r="AU63" s="12"/>
      <c r="AV63" s="9"/>
    </row>
    <row r="64" spans="1:48" s="2" customFormat="1" ht="16.350000000000001" customHeight="1" x14ac:dyDescent="0.25">
      <c r="A64" s="18">
        <v>13</v>
      </c>
      <c r="B64" s="115">
        <f>IF(Liste!C17=0," ",Liste!C17)</f>
        <v>194</v>
      </c>
      <c r="C64" s="113" t="str">
        <f>IF(Liste!D17=0," ",Liste!D17)</f>
        <v>GÜLŞEN BABACAN</v>
      </c>
      <c r="D64" s="101"/>
      <c r="E64" s="102"/>
      <c r="F64" s="102"/>
      <c r="G64" s="102"/>
      <c r="H64" s="102"/>
      <c r="I64" s="102"/>
      <c r="J64" s="102"/>
      <c r="K64" s="102"/>
      <c r="L64" s="102"/>
      <c r="M64" s="103"/>
      <c r="N64" s="101"/>
      <c r="O64" s="102"/>
      <c r="P64" s="102"/>
      <c r="Q64" s="102"/>
      <c r="R64" s="102"/>
      <c r="S64" s="102"/>
      <c r="T64" s="102"/>
      <c r="U64" s="102"/>
      <c r="V64" s="102"/>
      <c r="W64" s="103"/>
      <c r="X64" s="101"/>
      <c r="Y64" s="102"/>
      <c r="Z64" s="102"/>
      <c r="AA64" s="102"/>
      <c r="AB64" s="102"/>
      <c r="AC64" s="102"/>
      <c r="AD64" s="102"/>
      <c r="AE64" s="102"/>
      <c r="AF64" s="102"/>
      <c r="AG64" s="103"/>
      <c r="AH64" s="101"/>
      <c r="AI64" s="102"/>
      <c r="AJ64" s="102"/>
      <c r="AK64" s="102"/>
      <c r="AL64" s="102"/>
      <c r="AM64" s="102"/>
      <c r="AN64" s="102"/>
      <c r="AO64" s="104"/>
      <c r="AP64" s="104"/>
      <c r="AQ64" s="103"/>
      <c r="AR64" s="47" t="str">
        <f t="shared" si="3"/>
        <v xml:space="preserve"> </v>
      </c>
      <c r="AS64" s="30" t="str">
        <f t="shared" si="4"/>
        <v xml:space="preserve"> </v>
      </c>
      <c r="AU64" s="12"/>
      <c r="AV64" s="9"/>
    </row>
    <row r="65" spans="1:47" s="2" customFormat="1" ht="16.350000000000001" customHeight="1" x14ac:dyDescent="0.25">
      <c r="A65" s="18">
        <v>14</v>
      </c>
      <c r="B65" s="115">
        <f>IF(Liste!C18=0," ",Liste!C18)</f>
        <v>195</v>
      </c>
      <c r="C65" s="114" t="str">
        <f>IF(Liste!D18=0," ",Liste!D18)</f>
        <v>ELİF BERRA GÜZEL</v>
      </c>
      <c r="D65" s="101"/>
      <c r="E65" s="102"/>
      <c r="F65" s="102"/>
      <c r="G65" s="102"/>
      <c r="H65" s="102"/>
      <c r="I65" s="102"/>
      <c r="J65" s="102"/>
      <c r="K65" s="102"/>
      <c r="L65" s="102"/>
      <c r="M65" s="103"/>
      <c r="N65" s="101"/>
      <c r="O65" s="102"/>
      <c r="P65" s="102"/>
      <c r="Q65" s="102"/>
      <c r="R65" s="102"/>
      <c r="S65" s="102"/>
      <c r="T65" s="102"/>
      <c r="U65" s="102"/>
      <c r="V65" s="102"/>
      <c r="W65" s="103"/>
      <c r="X65" s="101"/>
      <c r="Y65" s="102"/>
      <c r="Z65" s="102"/>
      <c r="AA65" s="102"/>
      <c r="AB65" s="102"/>
      <c r="AC65" s="102"/>
      <c r="AD65" s="102"/>
      <c r="AE65" s="102"/>
      <c r="AF65" s="102"/>
      <c r="AG65" s="103"/>
      <c r="AH65" s="101"/>
      <c r="AI65" s="102"/>
      <c r="AJ65" s="102"/>
      <c r="AK65" s="102"/>
      <c r="AL65" s="102"/>
      <c r="AM65" s="102"/>
      <c r="AN65" s="102"/>
      <c r="AO65" s="104"/>
      <c r="AP65" s="104"/>
      <c r="AQ65" s="103"/>
      <c r="AR65" s="47" t="str">
        <f t="shared" si="3"/>
        <v xml:space="preserve"> </v>
      </c>
      <c r="AS65" s="30" t="str">
        <f t="shared" si="4"/>
        <v xml:space="preserve"> </v>
      </c>
      <c r="AU65" s="12"/>
    </row>
    <row r="66" spans="1:47" s="2" customFormat="1" ht="16.350000000000001" customHeight="1" x14ac:dyDescent="0.25">
      <c r="A66" s="18">
        <v>15</v>
      </c>
      <c r="B66" s="115">
        <f>IF(Liste!C19=0," ",Liste!C19)</f>
        <v>196</v>
      </c>
      <c r="C66" s="114" t="str">
        <f>IF(Liste!D19=0," ",Liste!D19)</f>
        <v>BEYZA NUR GÜRBÜZ</v>
      </c>
      <c r="D66" s="101"/>
      <c r="E66" s="102"/>
      <c r="F66" s="102"/>
      <c r="G66" s="102"/>
      <c r="H66" s="102"/>
      <c r="I66" s="102"/>
      <c r="J66" s="102"/>
      <c r="K66" s="102"/>
      <c r="L66" s="102"/>
      <c r="M66" s="103"/>
      <c r="N66" s="101"/>
      <c r="O66" s="102"/>
      <c r="P66" s="102"/>
      <c r="Q66" s="102"/>
      <c r="R66" s="102"/>
      <c r="S66" s="102"/>
      <c r="T66" s="102"/>
      <c r="U66" s="102"/>
      <c r="V66" s="102"/>
      <c r="W66" s="103"/>
      <c r="X66" s="101"/>
      <c r="Y66" s="102"/>
      <c r="Z66" s="102"/>
      <c r="AA66" s="102"/>
      <c r="AB66" s="102"/>
      <c r="AC66" s="102"/>
      <c r="AD66" s="102"/>
      <c r="AE66" s="102"/>
      <c r="AF66" s="102"/>
      <c r="AG66" s="103"/>
      <c r="AH66" s="101"/>
      <c r="AI66" s="102"/>
      <c r="AJ66" s="102"/>
      <c r="AK66" s="102"/>
      <c r="AL66" s="102"/>
      <c r="AM66" s="102"/>
      <c r="AN66" s="102"/>
      <c r="AO66" s="104"/>
      <c r="AP66" s="104"/>
      <c r="AQ66" s="103"/>
      <c r="AR66" s="47" t="str">
        <f t="shared" si="3"/>
        <v xml:space="preserve"> </v>
      </c>
      <c r="AS66" s="30" t="str">
        <f t="shared" si="4"/>
        <v xml:space="preserve"> </v>
      </c>
      <c r="AU66" s="12"/>
    </row>
    <row r="67" spans="1:47" s="2" customFormat="1" ht="16.350000000000001" customHeight="1" x14ac:dyDescent="0.25">
      <c r="A67" s="18">
        <v>16</v>
      </c>
      <c r="B67" s="115">
        <f>IF(Liste!C20=0," ",Liste!C20)</f>
        <v>197</v>
      </c>
      <c r="C67" s="114" t="str">
        <f>IF(Liste!D20=0," ",Liste!D20)</f>
        <v>KEVSER SU BAŞTÜRK</v>
      </c>
      <c r="D67" s="101"/>
      <c r="E67" s="102"/>
      <c r="F67" s="102"/>
      <c r="G67" s="102"/>
      <c r="H67" s="102"/>
      <c r="I67" s="102"/>
      <c r="J67" s="102"/>
      <c r="K67" s="102"/>
      <c r="L67" s="102"/>
      <c r="M67" s="103"/>
      <c r="N67" s="101"/>
      <c r="O67" s="102"/>
      <c r="P67" s="102"/>
      <c r="Q67" s="102"/>
      <c r="R67" s="102"/>
      <c r="S67" s="102"/>
      <c r="T67" s="102"/>
      <c r="U67" s="102"/>
      <c r="V67" s="102"/>
      <c r="W67" s="103"/>
      <c r="X67" s="101"/>
      <c r="Y67" s="102"/>
      <c r="Z67" s="102"/>
      <c r="AA67" s="102"/>
      <c r="AB67" s="102"/>
      <c r="AC67" s="102"/>
      <c r="AD67" s="102"/>
      <c r="AE67" s="102"/>
      <c r="AF67" s="102"/>
      <c r="AG67" s="103"/>
      <c r="AH67" s="101"/>
      <c r="AI67" s="102"/>
      <c r="AJ67" s="102"/>
      <c r="AK67" s="102"/>
      <c r="AL67" s="102"/>
      <c r="AM67" s="102"/>
      <c r="AN67" s="102"/>
      <c r="AO67" s="104"/>
      <c r="AP67" s="104"/>
      <c r="AQ67" s="103"/>
      <c r="AR67" s="47" t="str">
        <f t="shared" si="3"/>
        <v xml:space="preserve"> </v>
      </c>
      <c r="AS67" s="30" t="str">
        <f t="shared" si="4"/>
        <v xml:space="preserve"> </v>
      </c>
      <c r="AU67" s="12"/>
    </row>
    <row r="68" spans="1:47" s="2" customFormat="1" ht="16.350000000000001" customHeight="1" x14ac:dyDescent="0.25">
      <c r="A68" s="18">
        <v>17</v>
      </c>
      <c r="B68" s="115">
        <f>IF(Liste!C21=0," ",Liste!C21)</f>
        <v>198</v>
      </c>
      <c r="C68" s="114" t="str">
        <f>IF(Liste!D21=0," ",Liste!D21)</f>
        <v>RABİA KEVSER SÖNMEZ</v>
      </c>
      <c r="D68" s="101"/>
      <c r="E68" s="102"/>
      <c r="F68" s="102"/>
      <c r="G68" s="102"/>
      <c r="H68" s="102"/>
      <c r="I68" s="102"/>
      <c r="J68" s="102"/>
      <c r="K68" s="102"/>
      <c r="L68" s="102"/>
      <c r="M68" s="103"/>
      <c r="N68" s="101"/>
      <c r="O68" s="102"/>
      <c r="P68" s="102"/>
      <c r="Q68" s="102"/>
      <c r="R68" s="102"/>
      <c r="S68" s="102"/>
      <c r="T68" s="102"/>
      <c r="U68" s="102"/>
      <c r="V68" s="102"/>
      <c r="W68" s="103"/>
      <c r="X68" s="101"/>
      <c r="Y68" s="102"/>
      <c r="Z68" s="102"/>
      <c r="AA68" s="102"/>
      <c r="AB68" s="102"/>
      <c r="AC68" s="102"/>
      <c r="AD68" s="102"/>
      <c r="AE68" s="102"/>
      <c r="AF68" s="102"/>
      <c r="AG68" s="103"/>
      <c r="AH68" s="101"/>
      <c r="AI68" s="102"/>
      <c r="AJ68" s="102"/>
      <c r="AK68" s="102"/>
      <c r="AL68" s="102"/>
      <c r="AM68" s="102"/>
      <c r="AN68" s="102"/>
      <c r="AO68" s="104"/>
      <c r="AP68" s="104"/>
      <c r="AQ68" s="103"/>
      <c r="AR68" s="47" t="str">
        <f t="shared" si="3"/>
        <v xml:space="preserve"> </v>
      </c>
      <c r="AS68" s="30" t="str">
        <f t="shared" si="4"/>
        <v xml:space="preserve"> </v>
      </c>
      <c r="AU68" s="12"/>
    </row>
    <row r="69" spans="1:47" s="2" customFormat="1" ht="16.350000000000001" customHeight="1" x14ac:dyDescent="0.25">
      <c r="A69" s="18">
        <v>18</v>
      </c>
      <c r="B69" s="115">
        <f>IF(Liste!C22=0," ",Liste!C22)</f>
        <v>199</v>
      </c>
      <c r="C69" s="114" t="str">
        <f>IF(Liste!D22=0," ",Liste!D22)</f>
        <v>İREM BERK</v>
      </c>
      <c r="D69" s="101"/>
      <c r="E69" s="102"/>
      <c r="F69" s="102"/>
      <c r="G69" s="102"/>
      <c r="H69" s="102"/>
      <c r="I69" s="102"/>
      <c r="J69" s="102"/>
      <c r="K69" s="102"/>
      <c r="L69" s="102"/>
      <c r="M69" s="103"/>
      <c r="N69" s="101"/>
      <c r="O69" s="102"/>
      <c r="P69" s="102"/>
      <c r="Q69" s="102"/>
      <c r="R69" s="102"/>
      <c r="S69" s="102"/>
      <c r="T69" s="102"/>
      <c r="U69" s="102"/>
      <c r="V69" s="102"/>
      <c r="W69" s="103"/>
      <c r="X69" s="101"/>
      <c r="Y69" s="102"/>
      <c r="Z69" s="102"/>
      <c r="AA69" s="102"/>
      <c r="AB69" s="102"/>
      <c r="AC69" s="102"/>
      <c r="AD69" s="102"/>
      <c r="AE69" s="102"/>
      <c r="AF69" s="102"/>
      <c r="AG69" s="103"/>
      <c r="AH69" s="101"/>
      <c r="AI69" s="102"/>
      <c r="AJ69" s="102"/>
      <c r="AK69" s="102"/>
      <c r="AL69" s="102"/>
      <c r="AM69" s="102"/>
      <c r="AN69" s="102"/>
      <c r="AO69" s="104"/>
      <c r="AP69" s="104"/>
      <c r="AQ69" s="103"/>
      <c r="AR69" s="47" t="str">
        <f t="shared" si="3"/>
        <v xml:space="preserve"> </v>
      </c>
      <c r="AS69" s="30" t="str">
        <f t="shared" si="4"/>
        <v xml:space="preserve"> </v>
      </c>
      <c r="AU69" s="12"/>
    </row>
    <row r="70" spans="1:47" s="2" customFormat="1" ht="16.350000000000001" customHeight="1" x14ac:dyDescent="0.25">
      <c r="A70" s="18">
        <v>19</v>
      </c>
      <c r="B70" s="115">
        <f>IF(Liste!C23=0," ",Liste!C23)</f>
        <v>200</v>
      </c>
      <c r="C70" s="114" t="str">
        <f>IF(Liste!D23=0," ",Liste!D23)</f>
        <v>FATMA ZEHRA EMER</v>
      </c>
      <c r="D70" s="101"/>
      <c r="E70" s="102"/>
      <c r="F70" s="102"/>
      <c r="G70" s="102"/>
      <c r="H70" s="102"/>
      <c r="I70" s="102"/>
      <c r="J70" s="102"/>
      <c r="K70" s="102"/>
      <c r="L70" s="102"/>
      <c r="M70" s="103"/>
      <c r="N70" s="101"/>
      <c r="O70" s="102"/>
      <c r="P70" s="102"/>
      <c r="Q70" s="102"/>
      <c r="R70" s="102"/>
      <c r="S70" s="102"/>
      <c r="T70" s="102"/>
      <c r="U70" s="102"/>
      <c r="V70" s="102"/>
      <c r="W70" s="103"/>
      <c r="X70" s="101"/>
      <c r="Y70" s="102"/>
      <c r="Z70" s="102"/>
      <c r="AA70" s="102"/>
      <c r="AB70" s="102"/>
      <c r="AC70" s="102"/>
      <c r="AD70" s="102"/>
      <c r="AE70" s="102"/>
      <c r="AF70" s="102"/>
      <c r="AG70" s="103"/>
      <c r="AH70" s="101"/>
      <c r="AI70" s="102"/>
      <c r="AJ70" s="102"/>
      <c r="AK70" s="102"/>
      <c r="AL70" s="102"/>
      <c r="AM70" s="102"/>
      <c r="AN70" s="102"/>
      <c r="AO70" s="104"/>
      <c r="AP70" s="104"/>
      <c r="AQ70" s="103"/>
      <c r="AR70" s="47" t="str">
        <f t="shared" si="3"/>
        <v xml:space="preserve"> </v>
      </c>
      <c r="AS70" s="30" t="str">
        <f t="shared" si="4"/>
        <v xml:space="preserve"> </v>
      </c>
      <c r="AU70" s="12"/>
    </row>
    <row r="71" spans="1:47" s="2" customFormat="1" ht="16.350000000000001" customHeight="1" x14ac:dyDescent="0.25">
      <c r="A71" s="18">
        <v>20</v>
      </c>
      <c r="B71" s="115">
        <f>IF(Liste!C24=0," ",Liste!C24)</f>
        <v>201</v>
      </c>
      <c r="C71" s="114" t="str">
        <f>IF(Liste!D24=0," ",Liste!D24)</f>
        <v>İKRA NUR ÇETİN</v>
      </c>
      <c r="D71" s="101"/>
      <c r="E71" s="102"/>
      <c r="F71" s="102"/>
      <c r="G71" s="102"/>
      <c r="H71" s="102"/>
      <c r="I71" s="102"/>
      <c r="J71" s="102"/>
      <c r="K71" s="102"/>
      <c r="L71" s="102"/>
      <c r="M71" s="103"/>
      <c r="N71" s="101"/>
      <c r="O71" s="102"/>
      <c r="P71" s="102"/>
      <c r="Q71" s="102"/>
      <c r="R71" s="102"/>
      <c r="S71" s="102"/>
      <c r="T71" s="102"/>
      <c r="U71" s="102"/>
      <c r="V71" s="102"/>
      <c r="W71" s="103"/>
      <c r="X71" s="101"/>
      <c r="Y71" s="102"/>
      <c r="Z71" s="102"/>
      <c r="AA71" s="102"/>
      <c r="AB71" s="102"/>
      <c r="AC71" s="102"/>
      <c r="AD71" s="102"/>
      <c r="AE71" s="102"/>
      <c r="AF71" s="102"/>
      <c r="AG71" s="103"/>
      <c r="AH71" s="101"/>
      <c r="AI71" s="102"/>
      <c r="AJ71" s="102"/>
      <c r="AK71" s="102"/>
      <c r="AL71" s="102"/>
      <c r="AM71" s="102"/>
      <c r="AN71" s="102"/>
      <c r="AO71" s="104"/>
      <c r="AP71" s="104"/>
      <c r="AQ71" s="103"/>
      <c r="AR71" s="47" t="str">
        <f t="shared" si="3"/>
        <v xml:space="preserve"> </v>
      </c>
      <c r="AS71" s="30" t="str">
        <f t="shared" si="4"/>
        <v xml:space="preserve"> </v>
      </c>
      <c r="AU71" s="12"/>
    </row>
    <row r="72" spans="1:47" s="2" customFormat="1" ht="16.350000000000001" customHeight="1" x14ac:dyDescent="0.25">
      <c r="A72" s="18">
        <v>21</v>
      </c>
      <c r="B72" s="115">
        <f>IF(Liste!C25=0," ",Liste!C25)</f>
        <v>203</v>
      </c>
      <c r="C72" s="114" t="str">
        <f>IF(Liste!D25=0," ",Liste!D25)</f>
        <v>HATİCE BEYZA ÖZDEMİR</v>
      </c>
      <c r="D72" s="101"/>
      <c r="E72" s="102"/>
      <c r="F72" s="102"/>
      <c r="G72" s="102"/>
      <c r="H72" s="102"/>
      <c r="I72" s="102"/>
      <c r="J72" s="102"/>
      <c r="K72" s="102"/>
      <c r="L72" s="102"/>
      <c r="M72" s="103"/>
      <c r="N72" s="101"/>
      <c r="O72" s="102"/>
      <c r="P72" s="102"/>
      <c r="Q72" s="102"/>
      <c r="R72" s="102"/>
      <c r="S72" s="102"/>
      <c r="T72" s="102"/>
      <c r="U72" s="102"/>
      <c r="V72" s="102"/>
      <c r="W72" s="103"/>
      <c r="X72" s="101"/>
      <c r="Y72" s="102"/>
      <c r="Z72" s="102"/>
      <c r="AA72" s="102"/>
      <c r="AB72" s="102"/>
      <c r="AC72" s="102"/>
      <c r="AD72" s="102"/>
      <c r="AE72" s="102"/>
      <c r="AF72" s="102"/>
      <c r="AG72" s="103"/>
      <c r="AH72" s="101"/>
      <c r="AI72" s="102"/>
      <c r="AJ72" s="102"/>
      <c r="AK72" s="102"/>
      <c r="AL72" s="102"/>
      <c r="AM72" s="102"/>
      <c r="AN72" s="102"/>
      <c r="AO72" s="104"/>
      <c r="AP72" s="104"/>
      <c r="AQ72" s="103"/>
      <c r="AR72" s="47" t="str">
        <f t="shared" si="3"/>
        <v xml:space="preserve"> </v>
      </c>
      <c r="AS72" s="30" t="str">
        <f t="shared" si="4"/>
        <v xml:space="preserve"> </v>
      </c>
      <c r="AU72" s="12"/>
    </row>
    <row r="73" spans="1:47" s="2" customFormat="1" ht="16.350000000000001" customHeight="1" x14ac:dyDescent="0.25">
      <c r="A73" s="18">
        <v>22</v>
      </c>
      <c r="B73" s="115">
        <f>IF(Liste!C26=0," ",Liste!C26)</f>
        <v>204</v>
      </c>
      <c r="C73" s="114" t="str">
        <f>IF(Liste!D26=0," ",Liste!D26)</f>
        <v>MERYEM KILINÇ</v>
      </c>
      <c r="D73" s="101"/>
      <c r="E73" s="102"/>
      <c r="F73" s="102"/>
      <c r="G73" s="102"/>
      <c r="H73" s="102"/>
      <c r="I73" s="102"/>
      <c r="J73" s="102"/>
      <c r="K73" s="102"/>
      <c r="L73" s="102"/>
      <c r="M73" s="103"/>
      <c r="N73" s="101"/>
      <c r="O73" s="102"/>
      <c r="P73" s="102"/>
      <c r="Q73" s="102"/>
      <c r="R73" s="102"/>
      <c r="S73" s="102"/>
      <c r="T73" s="102"/>
      <c r="U73" s="102"/>
      <c r="V73" s="102"/>
      <c r="W73" s="103"/>
      <c r="X73" s="101"/>
      <c r="Y73" s="102"/>
      <c r="Z73" s="102"/>
      <c r="AA73" s="102"/>
      <c r="AB73" s="102"/>
      <c r="AC73" s="102"/>
      <c r="AD73" s="102"/>
      <c r="AE73" s="102"/>
      <c r="AF73" s="102"/>
      <c r="AG73" s="103"/>
      <c r="AH73" s="101"/>
      <c r="AI73" s="102"/>
      <c r="AJ73" s="102"/>
      <c r="AK73" s="102"/>
      <c r="AL73" s="102"/>
      <c r="AM73" s="102"/>
      <c r="AN73" s="102"/>
      <c r="AO73" s="104"/>
      <c r="AP73" s="104"/>
      <c r="AQ73" s="103"/>
      <c r="AR73" s="47" t="str">
        <f t="shared" si="3"/>
        <v xml:space="preserve"> </v>
      </c>
      <c r="AS73" s="30" t="str">
        <f t="shared" si="4"/>
        <v xml:space="preserve"> </v>
      </c>
      <c r="AU73" s="12"/>
    </row>
    <row r="74" spans="1:47" s="2" customFormat="1" ht="16.350000000000001" customHeight="1" x14ac:dyDescent="0.25">
      <c r="A74" s="18">
        <v>23</v>
      </c>
      <c r="B74" s="115">
        <f>IF(Liste!C27=0," ",Liste!C27)</f>
        <v>216</v>
      </c>
      <c r="C74" s="114" t="str">
        <f>IF(Liste!D27=0," ",Liste!D27)</f>
        <v>ÜMMÜGÜLSÜM TATAROĞLU</v>
      </c>
      <c r="D74" s="101"/>
      <c r="E74" s="102"/>
      <c r="F74" s="102"/>
      <c r="G74" s="102"/>
      <c r="H74" s="102"/>
      <c r="I74" s="102"/>
      <c r="J74" s="102"/>
      <c r="K74" s="102"/>
      <c r="L74" s="102"/>
      <c r="M74" s="103"/>
      <c r="N74" s="101"/>
      <c r="O74" s="102"/>
      <c r="P74" s="102"/>
      <c r="Q74" s="102"/>
      <c r="R74" s="102"/>
      <c r="S74" s="102"/>
      <c r="T74" s="102"/>
      <c r="U74" s="102"/>
      <c r="V74" s="102"/>
      <c r="W74" s="103"/>
      <c r="X74" s="101"/>
      <c r="Y74" s="102"/>
      <c r="Z74" s="102"/>
      <c r="AA74" s="102"/>
      <c r="AB74" s="102"/>
      <c r="AC74" s="102"/>
      <c r="AD74" s="102"/>
      <c r="AE74" s="102"/>
      <c r="AF74" s="102"/>
      <c r="AG74" s="103"/>
      <c r="AH74" s="101"/>
      <c r="AI74" s="102"/>
      <c r="AJ74" s="102"/>
      <c r="AK74" s="102"/>
      <c r="AL74" s="102"/>
      <c r="AM74" s="102"/>
      <c r="AN74" s="102"/>
      <c r="AO74" s="104"/>
      <c r="AP74" s="104"/>
      <c r="AQ74" s="103"/>
      <c r="AR74" s="47" t="str">
        <f t="shared" si="3"/>
        <v xml:space="preserve"> </v>
      </c>
      <c r="AS74" s="30" t="str">
        <f t="shared" si="4"/>
        <v xml:space="preserve"> </v>
      </c>
      <c r="AU74" s="12"/>
    </row>
    <row r="75" spans="1:47" s="2" customFormat="1" ht="16.350000000000001" customHeight="1" x14ac:dyDescent="0.25">
      <c r="A75" s="18">
        <v>24</v>
      </c>
      <c r="B75" s="115">
        <f>IF(Liste!C28=0," ",Liste!C28)</f>
        <v>218</v>
      </c>
      <c r="C75" s="114" t="str">
        <f>IF(Liste!D28=0," ",Liste!D28)</f>
        <v>ZEYNEP RANA AYTAN</v>
      </c>
      <c r="D75" s="101"/>
      <c r="E75" s="102"/>
      <c r="F75" s="102"/>
      <c r="G75" s="102"/>
      <c r="H75" s="102"/>
      <c r="I75" s="102"/>
      <c r="J75" s="102"/>
      <c r="K75" s="102"/>
      <c r="L75" s="102"/>
      <c r="M75" s="103"/>
      <c r="N75" s="101"/>
      <c r="O75" s="102"/>
      <c r="P75" s="102"/>
      <c r="Q75" s="102"/>
      <c r="R75" s="102"/>
      <c r="S75" s="102"/>
      <c r="T75" s="102"/>
      <c r="U75" s="102"/>
      <c r="V75" s="102"/>
      <c r="W75" s="103"/>
      <c r="X75" s="101"/>
      <c r="Y75" s="102"/>
      <c r="Z75" s="102"/>
      <c r="AA75" s="102"/>
      <c r="AB75" s="102"/>
      <c r="AC75" s="102"/>
      <c r="AD75" s="102"/>
      <c r="AE75" s="102"/>
      <c r="AF75" s="102"/>
      <c r="AG75" s="103"/>
      <c r="AH75" s="101"/>
      <c r="AI75" s="102"/>
      <c r="AJ75" s="102"/>
      <c r="AK75" s="102"/>
      <c r="AL75" s="102"/>
      <c r="AM75" s="102"/>
      <c r="AN75" s="102"/>
      <c r="AO75" s="104"/>
      <c r="AP75" s="104"/>
      <c r="AQ75" s="103"/>
      <c r="AR75" s="47" t="str">
        <f t="shared" si="3"/>
        <v xml:space="preserve"> </v>
      </c>
      <c r="AS75" s="30" t="str">
        <f t="shared" si="4"/>
        <v xml:space="preserve"> </v>
      </c>
      <c r="AU75" s="12"/>
    </row>
    <row r="76" spans="1:47" s="2" customFormat="1" ht="16.350000000000001" customHeight="1" x14ac:dyDescent="0.25">
      <c r="A76" s="18">
        <v>25</v>
      </c>
      <c r="B76" s="115">
        <f>IF(Liste!C29=0," ",Liste!C29)</f>
        <v>233</v>
      </c>
      <c r="C76" s="114" t="str">
        <f>IF(Liste!D29=0," ",Liste!D29)</f>
        <v>ELİF ERÇETİN</v>
      </c>
      <c r="D76" s="101"/>
      <c r="E76" s="102"/>
      <c r="F76" s="102"/>
      <c r="G76" s="102"/>
      <c r="H76" s="102"/>
      <c r="I76" s="102"/>
      <c r="J76" s="102"/>
      <c r="K76" s="102"/>
      <c r="L76" s="102"/>
      <c r="M76" s="103"/>
      <c r="N76" s="101"/>
      <c r="O76" s="102"/>
      <c r="P76" s="102"/>
      <c r="Q76" s="102"/>
      <c r="R76" s="102"/>
      <c r="S76" s="102"/>
      <c r="T76" s="102"/>
      <c r="U76" s="102"/>
      <c r="V76" s="102"/>
      <c r="W76" s="103"/>
      <c r="X76" s="101"/>
      <c r="Y76" s="102"/>
      <c r="Z76" s="102"/>
      <c r="AA76" s="102"/>
      <c r="AB76" s="102"/>
      <c r="AC76" s="102"/>
      <c r="AD76" s="102"/>
      <c r="AE76" s="102"/>
      <c r="AF76" s="102"/>
      <c r="AG76" s="103"/>
      <c r="AH76" s="101"/>
      <c r="AI76" s="102"/>
      <c r="AJ76" s="102"/>
      <c r="AK76" s="102"/>
      <c r="AL76" s="102"/>
      <c r="AM76" s="102"/>
      <c r="AN76" s="102"/>
      <c r="AO76" s="104"/>
      <c r="AP76" s="104"/>
      <c r="AQ76" s="103"/>
      <c r="AR76" s="47" t="str">
        <f t="shared" si="3"/>
        <v xml:space="preserve"> </v>
      </c>
      <c r="AS76" s="30" t="str">
        <f t="shared" si="4"/>
        <v xml:space="preserve"> </v>
      </c>
      <c r="AU76" s="12"/>
    </row>
    <row r="77" spans="1:47" s="2" customFormat="1" ht="16.350000000000001" customHeight="1" x14ac:dyDescent="0.25">
      <c r="A77" s="18">
        <v>26</v>
      </c>
      <c r="B77" s="115">
        <f>IF(Liste!C30=0," ",Liste!C30)</f>
        <v>176</v>
      </c>
      <c r="C77" s="114" t="str">
        <f>IF(Liste!D30=0," ",Liste!D30)</f>
        <v>HAYRUNNİSA BABACAN</v>
      </c>
      <c r="D77" s="101"/>
      <c r="E77" s="102"/>
      <c r="F77" s="102"/>
      <c r="G77" s="102"/>
      <c r="H77" s="102"/>
      <c r="I77" s="102"/>
      <c r="J77" s="102"/>
      <c r="K77" s="102"/>
      <c r="L77" s="102"/>
      <c r="M77" s="103"/>
      <c r="N77" s="101"/>
      <c r="O77" s="102"/>
      <c r="P77" s="102"/>
      <c r="Q77" s="102"/>
      <c r="R77" s="102"/>
      <c r="S77" s="102"/>
      <c r="T77" s="102"/>
      <c r="U77" s="102"/>
      <c r="V77" s="102"/>
      <c r="W77" s="103"/>
      <c r="X77" s="101"/>
      <c r="Y77" s="102"/>
      <c r="Z77" s="102"/>
      <c r="AA77" s="102"/>
      <c r="AB77" s="102"/>
      <c r="AC77" s="102"/>
      <c r="AD77" s="102"/>
      <c r="AE77" s="102"/>
      <c r="AF77" s="102"/>
      <c r="AG77" s="103"/>
      <c r="AH77" s="101"/>
      <c r="AI77" s="102"/>
      <c r="AJ77" s="102"/>
      <c r="AK77" s="102"/>
      <c r="AL77" s="102"/>
      <c r="AM77" s="102"/>
      <c r="AN77" s="102"/>
      <c r="AO77" s="104"/>
      <c r="AP77" s="104"/>
      <c r="AQ77" s="103"/>
      <c r="AR77" s="47" t="str">
        <f t="shared" si="3"/>
        <v xml:space="preserve"> </v>
      </c>
      <c r="AS77" s="30" t="str">
        <f t="shared" si="4"/>
        <v xml:space="preserve"> </v>
      </c>
      <c r="AU77" s="12"/>
    </row>
    <row r="78" spans="1:47" s="2" customFormat="1" ht="16.350000000000001" customHeight="1" x14ac:dyDescent="0.25">
      <c r="A78" s="18">
        <v>27</v>
      </c>
      <c r="B78" s="115" t="str">
        <f>IF(Liste!C31=0," ",Liste!C31)</f>
        <v xml:space="preserve"> </v>
      </c>
      <c r="C78" s="114" t="str">
        <f>IF(Liste!D31=0," ",Liste!D31)</f>
        <v xml:space="preserve"> </v>
      </c>
      <c r="D78" s="101"/>
      <c r="E78" s="102"/>
      <c r="F78" s="102"/>
      <c r="G78" s="102"/>
      <c r="H78" s="102"/>
      <c r="I78" s="102"/>
      <c r="J78" s="102"/>
      <c r="K78" s="102"/>
      <c r="L78" s="102"/>
      <c r="M78" s="103"/>
      <c r="N78" s="101"/>
      <c r="O78" s="102"/>
      <c r="P78" s="102"/>
      <c r="Q78" s="102"/>
      <c r="R78" s="102"/>
      <c r="S78" s="102"/>
      <c r="T78" s="102"/>
      <c r="U78" s="102"/>
      <c r="V78" s="102"/>
      <c r="W78" s="103"/>
      <c r="X78" s="101"/>
      <c r="Y78" s="102"/>
      <c r="Z78" s="102"/>
      <c r="AA78" s="102"/>
      <c r="AB78" s="102"/>
      <c r="AC78" s="102"/>
      <c r="AD78" s="102"/>
      <c r="AE78" s="102"/>
      <c r="AF78" s="102"/>
      <c r="AG78" s="103"/>
      <c r="AH78" s="101"/>
      <c r="AI78" s="102"/>
      <c r="AJ78" s="102"/>
      <c r="AK78" s="102"/>
      <c r="AL78" s="102"/>
      <c r="AM78" s="102"/>
      <c r="AN78" s="102"/>
      <c r="AO78" s="104"/>
      <c r="AP78" s="104"/>
      <c r="AQ78" s="103"/>
      <c r="AR78" s="47" t="str">
        <f t="shared" si="3"/>
        <v xml:space="preserve"> </v>
      </c>
      <c r="AS78" s="30" t="str">
        <f t="shared" si="4"/>
        <v xml:space="preserve"> </v>
      </c>
      <c r="AU78" s="12"/>
    </row>
    <row r="79" spans="1:47" s="2" customFormat="1" ht="16.350000000000001" customHeight="1" x14ac:dyDescent="0.25">
      <c r="A79" s="18">
        <v>28</v>
      </c>
      <c r="B79" s="115" t="str">
        <f>IF(Liste!C32=0," ",Liste!C32)</f>
        <v xml:space="preserve"> </v>
      </c>
      <c r="C79" s="114" t="str">
        <f>IF(Liste!D32=0," ",Liste!D32)</f>
        <v xml:space="preserve"> </v>
      </c>
      <c r="D79" s="101"/>
      <c r="E79" s="102"/>
      <c r="F79" s="102"/>
      <c r="G79" s="102"/>
      <c r="H79" s="102"/>
      <c r="I79" s="102"/>
      <c r="J79" s="102"/>
      <c r="K79" s="102"/>
      <c r="L79" s="102"/>
      <c r="M79" s="103"/>
      <c r="N79" s="101"/>
      <c r="O79" s="102"/>
      <c r="P79" s="102"/>
      <c r="Q79" s="102"/>
      <c r="R79" s="102"/>
      <c r="S79" s="102"/>
      <c r="T79" s="102"/>
      <c r="U79" s="102"/>
      <c r="V79" s="102"/>
      <c r="W79" s="103"/>
      <c r="X79" s="101"/>
      <c r="Y79" s="102"/>
      <c r="Z79" s="102"/>
      <c r="AA79" s="102"/>
      <c r="AB79" s="102"/>
      <c r="AC79" s="102"/>
      <c r="AD79" s="102"/>
      <c r="AE79" s="102"/>
      <c r="AF79" s="102"/>
      <c r="AG79" s="103"/>
      <c r="AH79" s="101"/>
      <c r="AI79" s="102"/>
      <c r="AJ79" s="102"/>
      <c r="AK79" s="102"/>
      <c r="AL79" s="102"/>
      <c r="AM79" s="102"/>
      <c r="AN79" s="102"/>
      <c r="AO79" s="104"/>
      <c r="AP79" s="104"/>
      <c r="AQ79" s="103"/>
      <c r="AR79" s="47" t="str">
        <f t="shared" si="3"/>
        <v xml:space="preserve"> </v>
      </c>
      <c r="AS79" s="30" t="str">
        <f t="shared" si="4"/>
        <v xml:space="preserve"> </v>
      </c>
      <c r="AU79" s="12"/>
    </row>
    <row r="80" spans="1:47" s="2" customFormat="1" ht="16.350000000000001" customHeight="1" x14ac:dyDescent="0.25">
      <c r="A80" s="18">
        <v>29</v>
      </c>
      <c r="B80" s="115" t="str">
        <f>IF(Liste!C33=0," ",Liste!C33)</f>
        <v xml:space="preserve"> </v>
      </c>
      <c r="C80" s="114" t="str">
        <f>IF(Liste!D33=0," ",Liste!D33)</f>
        <v xml:space="preserve"> </v>
      </c>
      <c r="D80" s="101"/>
      <c r="E80" s="102"/>
      <c r="F80" s="102"/>
      <c r="G80" s="102"/>
      <c r="H80" s="102"/>
      <c r="I80" s="102"/>
      <c r="J80" s="102"/>
      <c r="K80" s="102"/>
      <c r="L80" s="102"/>
      <c r="M80" s="103"/>
      <c r="N80" s="101"/>
      <c r="O80" s="102"/>
      <c r="P80" s="102"/>
      <c r="Q80" s="102"/>
      <c r="R80" s="102"/>
      <c r="S80" s="102"/>
      <c r="T80" s="102"/>
      <c r="U80" s="102"/>
      <c r="V80" s="102"/>
      <c r="W80" s="103"/>
      <c r="X80" s="101"/>
      <c r="Y80" s="102"/>
      <c r="Z80" s="102"/>
      <c r="AA80" s="102"/>
      <c r="AB80" s="102"/>
      <c r="AC80" s="102"/>
      <c r="AD80" s="102"/>
      <c r="AE80" s="102"/>
      <c r="AF80" s="102"/>
      <c r="AG80" s="103"/>
      <c r="AH80" s="101"/>
      <c r="AI80" s="102"/>
      <c r="AJ80" s="102"/>
      <c r="AK80" s="102"/>
      <c r="AL80" s="102"/>
      <c r="AM80" s="102"/>
      <c r="AN80" s="102"/>
      <c r="AO80" s="104"/>
      <c r="AP80" s="104"/>
      <c r="AQ80" s="103"/>
      <c r="AR80" s="47" t="str">
        <f t="shared" si="3"/>
        <v xml:space="preserve"> </v>
      </c>
      <c r="AS80" s="30" t="str">
        <f t="shared" si="4"/>
        <v xml:space="preserve"> </v>
      </c>
      <c r="AU80" s="12"/>
    </row>
    <row r="81" spans="1:47" s="2" customFormat="1" ht="16.350000000000001" customHeight="1" x14ac:dyDescent="0.25">
      <c r="A81" s="18">
        <v>30</v>
      </c>
      <c r="B81" s="115" t="str">
        <f>IF(Liste!C34=0," ",Liste!C34)</f>
        <v xml:space="preserve"> </v>
      </c>
      <c r="C81" s="114" t="str">
        <f>IF(Liste!D34=0," ",Liste!D34)</f>
        <v xml:space="preserve"> </v>
      </c>
      <c r="D81" s="101"/>
      <c r="E81" s="102"/>
      <c r="F81" s="102"/>
      <c r="G81" s="102"/>
      <c r="H81" s="102"/>
      <c r="I81" s="102"/>
      <c r="J81" s="102"/>
      <c r="K81" s="102"/>
      <c r="L81" s="102"/>
      <c r="M81" s="103"/>
      <c r="N81" s="101"/>
      <c r="O81" s="102"/>
      <c r="P81" s="102"/>
      <c r="Q81" s="102"/>
      <c r="R81" s="102"/>
      <c r="S81" s="102"/>
      <c r="T81" s="102"/>
      <c r="U81" s="102"/>
      <c r="V81" s="102"/>
      <c r="W81" s="103"/>
      <c r="X81" s="101"/>
      <c r="Y81" s="102"/>
      <c r="Z81" s="102"/>
      <c r="AA81" s="102"/>
      <c r="AB81" s="102"/>
      <c r="AC81" s="102"/>
      <c r="AD81" s="102"/>
      <c r="AE81" s="102"/>
      <c r="AF81" s="102"/>
      <c r="AG81" s="103"/>
      <c r="AH81" s="101"/>
      <c r="AI81" s="102"/>
      <c r="AJ81" s="102"/>
      <c r="AK81" s="102"/>
      <c r="AL81" s="102"/>
      <c r="AM81" s="102"/>
      <c r="AN81" s="102"/>
      <c r="AO81" s="104"/>
      <c r="AP81" s="104"/>
      <c r="AQ81" s="103"/>
      <c r="AR81" s="47" t="str">
        <f t="shared" si="3"/>
        <v xml:space="preserve"> </v>
      </c>
      <c r="AS81" s="30" t="str">
        <f t="shared" si="4"/>
        <v xml:space="preserve"> </v>
      </c>
      <c r="AU81" s="12"/>
    </row>
    <row r="82" spans="1:47" s="2" customFormat="1" ht="16.350000000000001" customHeight="1" x14ac:dyDescent="0.25">
      <c r="A82" s="18">
        <v>31</v>
      </c>
      <c r="B82" s="115" t="str">
        <f>IF(Liste!C35=0," ",Liste!C35)</f>
        <v xml:space="preserve"> </v>
      </c>
      <c r="C82" s="114" t="str">
        <f>IF(Liste!D35=0," ",Liste!D35)</f>
        <v xml:space="preserve"> </v>
      </c>
      <c r="D82" s="101"/>
      <c r="E82" s="102"/>
      <c r="F82" s="102"/>
      <c r="G82" s="102"/>
      <c r="H82" s="102"/>
      <c r="I82" s="102"/>
      <c r="J82" s="102"/>
      <c r="K82" s="102"/>
      <c r="L82" s="102"/>
      <c r="M82" s="103"/>
      <c r="N82" s="101"/>
      <c r="O82" s="102"/>
      <c r="P82" s="102"/>
      <c r="Q82" s="102"/>
      <c r="R82" s="102"/>
      <c r="S82" s="102"/>
      <c r="T82" s="102"/>
      <c r="U82" s="102"/>
      <c r="V82" s="102"/>
      <c r="W82" s="103"/>
      <c r="X82" s="101"/>
      <c r="Y82" s="102"/>
      <c r="Z82" s="102"/>
      <c r="AA82" s="102"/>
      <c r="AB82" s="102"/>
      <c r="AC82" s="102"/>
      <c r="AD82" s="102"/>
      <c r="AE82" s="102"/>
      <c r="AF82" s="102"/>
      <c r="AG82" s="103"/>
      <c r="AH82" s="101"/>
      <c r="AI82" s="102"/>
      <c r="AJ82" s="102"/>
      <c r="AK82" s="102"/>
      <c r="AL82" s="102"/>
      <c r="AM82" s="102"/>
      <c r="AN82" s="102"/>
      <c r="AO82" s="104"/>
      <c r="AP82" s="104"/>
      <c r="AQ82" s="103"/>
      <c r="AR82" s="47" t="str">
        <f t="shared" si="3"/>
        <v xml:space="preserve"> </v>
      </c>
      <c r="AS82" s="30" t="str">
        <f t="shared" si="4"/>
        <v xml:space="preserve"> </v>
      </c>
      <c r="AU82" s="12"/>
    </row>
    <row r="83" spans="1:47" s="2" customFormat="1" ht="16.350000000000001" customHeight="1" x14ac:dyDescent="0.25">
      <c r="A83" s="18">
        <v>32</v>
      </c>
      <c r="B83" s="115" t="str">
        <f>IF(Liste!C36=0," ",Liste!C36)</f>
        <v xml:space="preserve"> </v>
      </c>
      <c r="C83" s="114" t="str">
        <f>IF(Liste!D36=0," ",Liste!D36)</f>
        <v xml:space="preserve"> </v>
      </c>
      <c r="D83" s="101"/>
      <c r="E83" s="102"/>
      <c r="F83" s="102"/>
      <c r="G83" s="102"/>
      <c r="H83" s="102"/>
      <c r="I83" s="102"/>
      <c r="J83" s="102"/>
      <c r="K83" s="102"/>
      <c r="L83" s="102"/>
      <c r="M83" s="103"/>
      <c r="N83" s="101"/>
      <c r="O83" s="102"/>
      <c r="P83" s="102"/>
      <c r="Q83" s="102"/>
      <c r="R83" s="102"/>
      <c r="S83" s="102"/>
      <c r="T83" s="102"/>
      <c r="U83" s="102"/>
      <c r="V83" s="102"/>
      <c r="W83" s="103"/>
      <c r="X83" s="101"/>
      <c r="Y83" s="102"/>
      <c r="Z83" s="102"/>
      <c r="AA83" s="102"/>
      <c r="AB83" s="102"/>
      <c r="AC83" s="102"/>
      <c r="AD83" s="102"/>
      <c r="AE83" s="102"/>
      <c r="AF83" s="102"/>
      <c r="AG83" s="103"/>
      <c r="AH83" s="101"/>
      <c r="AI83" s="102"/>
      <c r="AJ83" s="102"/>
      <c r="AK83" s="102"/>
      <c r="AL83" s="102"/>
      <c r="AM83" s="102"/>
      <c r="AN83" s="102"/>
      <c r="AO83" s="104"/>
      <c r="AP83" s="104"/>
      <c r="AQ83" s="103"/>
      <c r="AR83" s="47" t="str">
        <f t="shared" si="3"/>
        <v xml:space="preserve"> </v>
      </c>
      <c r="AS83" s="30" t="str">
        <f t="shared" si="4"/>
        <v xml:space="preserve"> </v>
      </c>
      <c r="AU83" s="12"/>
    </row>
    <row r="84" spans="1:47" s="2" customFormat="1" ht="16.350000000000001" customHeight="1" x14ac:dyDescent="0.25">
      <c r="A84" s="18">
        <v>33</v>
      </c>
      <c r="B84" s="115" t="str">
        <f>IF(Liste!C37=0," ",Liste!C37)</f>
        <v xml:space="preserve"> </v>
      </c>
      <c r="C84" s="114" t="str">
        <f>IF(Liste!D37=0," ",Liste!D37)</f>
        <v xml:space="preserve"> </v>
      </c>
      <c r="D84" s="101"/>
      <c r="E84" s="102"/>
      <c r="F84" s="102"/>
      <c r="G84" s="102"/>
      <c r="H84" s="102"/>
      <c r="I84" s="102"/>
      <c r="J84" s="102"/>
      <c r="K84" s="102"/>
      <c r="L84" s="102"/>
      <c r="M84" s="103"/>
      <c r="N84" s="101"/>
      <c r="O84" s="102"/>
      <c r="P84" s="102"/>
      <c r="Q84" s="102"/>
      <c r="R84" s="102"/>
      <c r="S84" s="102"/>
      <c r="T84" s="102"/>
      <c r="U84" s="102"/>
      <c r="V84" s="102"/>
      <c r="W84" s="103"/>
      <c r="X84" s="101"/>
      <c r="Y84" s="102"/>
      <c r="Z84" s="102"/>
      <c r="AA84" s="102"/>
      <c r="AB84" s="102"/>
      <c r="AC84" s="102"/>
      <c r="AD84" s="102"/>
      <c r="AE84" s="102"/>
      <c r="AF84" s="102"/>
      <c r="AG84" s="103"/>
      <c r="AH84" s="101"/>
      <c r="AI84" s="102"/>
      <c r="AJ84" s="102"/>
      <c r="AK84" s="102"/>
      <c r="AL84" s="102"/>
      <c r="AM84" s="102"/>
      <c r="AN84" s="102"/>
      <c r="AO84" s="104"/>
      <c r="AP84" s="104"/>
      <c r="AQ84" s="103"/>
      <c r="AR84" s="47" t="str">
        <f t="shared" si="3"/>
        <v xml:space="preserve"> </v>
      </c>
      <c r="AS84" s="30" t="str">
        <f t="shared" si="4"/>
        <v xml:space="preserve"> </v>
      </c>
      <c r="AU84" s="12"/>
    </row>
    <row r="85" spans="1:47" s="2" customFormat="1" ht="16.350000000000001" customHeight="1" x14ac:dyDescent="0.25">
      <c r="A85" s="18">
        <v>34</v>
      </c>
      <c r="B85" s="115" t="str">
        <f>IF(Liste!C38=0," ",Liste!C38)</f>
        <v xml:space="preserve"> </v>
      </c>
      <c r="C85" s="114" t="str">
        <f>IF(Liste!D38=0," ",Liste!D38)</f>
        <v xml:space="preserve"> </v>
      </c>
      <c r="D85" s="101"/>
      <c r="E85" s="102"/>
      <c r="F85" s="102"/>
      <c r="G85" s="102"/>
      <c r="H85" s="102"/>
      <c r="I85" s="102"/>
      <c r="J85" s="102"/>
      <c r="K85" s="102"/>
      <c r="L85" s="102"/>
      <c r="M85" s="103"/>
      <c r="N85" s="101"/>
      <c r="O85" s="102"/>
      <c r="P85" s="102"/>
      <c r="Q85" s="102"/>
      <c r="R85" s="102"/>
      <c r="S85" s="102"/>
      <c r="T85" s="102"/>
      <c r="U85" s="102"/>
      <c r="V85" s="102"/>
      <c r="W85" s="103"/>
      <c r="X85" s="101"/>
      <c r="Y85" s="102"/>
      <c r="Z85" s="102"/>
      <c r="AA85" s="102"/>
      <c r="AB85" s="102"/>
      <c r="AC85" s="102"/>
      <c r="AD85" s="102"/>
      <c r="AE85" s="102"/>
      <c r="AF85" s="102"/>
      <c r="AG85" s="103"/>
      <c r="AH85" s="101"/>
      <c r="AI85" s="102"/>
      <c r="AJ85" s="102"/>
      <c r="AK85" s="102"/>
      <c r="AL85" s="102"/>
      <c r="AM85" s="102"/>
      <c r="AN85" s="102"/>
      <c r="AO85" s="104"/>
      <c r="AP85" s="104"/>
      <c r="AQ85" s="103"/>
      <c r="AR85" s="47" t="str">
        <f t="shared" si="3"/>
        <v xml:space="preserve"> </v>
      </c>
      <c r="AS85" s="30" t="str">
        <f t="shared" si="4"/>
        <v xml:space="preserve"> </v>
      </c>
      <c r="AU85" s="12"/>
    </row>
    <row r="86" spans="1:47" s="2" customFormat="1" ht="16.350000000000001" customHeight="1" x14ac:dyDescent="0.25">
      <c r="A86" s="18">
        <v>35</v>
      </c>
      <c r="B86" s="115" t="str">
        <f>IF(Liste!C39=0," ",Liste!C39)</f>
        <v xml:space="preserve"> </v>
      </c>
      <c r="C86" s="114" t="str">
        <f>IF(Liste!D39=0," ",Liste!D39)</f>
        <v xml:space="preserve"> </v>
      </c>
      <c r="D86" s="101"/>
      <c r="E86" s="102"/>
      <c r="F86" s="102"/>
      <c r="G86" s="102"/>
      <c r="H86" s="102"/>
      <c r="I86" s="102"/>
      <c r="J86" s="102"/>
      <c r="K86" s="102"/>
      <c r="L86" s="102"/>
      <c r="M86" s="103"/>
      <c r="N86" s="101"/>
      <c r="O86" s="102"/>
      <c r="P86" s="102"/>
      <c r="Q86" s="102"/>
      <c r="R86" s="102"/>
      <c r="S86" s="102"/>
      <c r="T86" s="102"/>
      <c r="U86" s="102"/>
      <c r="V86" s="102"/>
      <c r="W86" s="103"/>
      <c r="X86" s="101"/>
      <c r="Y86" s="102"/>
      <c r="Z86" s="102"/>
      <c r="AA86" s="102"/>
      <c r="AB86" s="102"/>
      <c r="AC86" s="102"/>
      <c r="AD86" s="102"/>
      <c r="AE86" s="102"/>
      <c r="AF86" s="102"/>
      <c r="AG86" s="103"/>
      <c r="AH86" s="101"/>
      <c r="AI86" s="102"/>
      <c r="AJ86" s="102"/>
      <c r="AK86" s="102"/>
      <c r="AL86" s="102"/>
      <c r="AM86" s="102"/>
      <c r="AN86" s="102"/>
      <c r="AO86" s="104"/>
      <c r="AP86" s="104"/>
      <c r="AQ86" s="103"/>
      <c r="AR86" s="47" t="str">
        <f t="shared" si="3"/>
        <v xml:space="preserve"> </v>
      </c>
      <c r="AS86" s="30" t="str">
        <f t="shared" si="4"/>
        <v xml:space="preserve"> </v>
      </c>
      <c r="AU86" s="12"/>
    </row>
    <row r="87" spans="1:47" s="2" customFormat="1" ht="16.350000000000001" customHeight="1" x14ac:dyDescent="0.25">
      <c r="A87" s="18">
        <v>36</v>
      </c>
      <c r="B87" s="115" t="str">
        <f>IF(Liste!C40=0," ",Liste!C40)</f>
        <v xml:space="preserve"> </v>
      </c>
      <c r="C87" s="114" t="str">
        <f>IF(Liste!D40=0," ",Liste!D40)</f>
        <v xml:space="preserve"> </v>
      </c>
      <c r="D87" s="101"/>
      <c r="E87" s="102"/>
      <c r="F87" s="102"/>
      <c r="G87" s="102"/>
      <c r="H87" s="102"/>
      <c r="I87" s="102"/>
      <c r="J87" s="102"/>
      <c r="K87" s="102"/>
      <c r="L87" s="102"/>
      <c r="M87" s="103"/>
      <c r="N87" s="101"/>
      <c r="O87" s="102"/>
      <c r="P87" s="102"/>
      <c r="Q87" s="102"/>
      <c r="R87" s="102"/>
      <c r="S87" s="102"/>
      <c r="T87" s="102"/>
      <c r="U87" s="102"/>
      <c r="V87" s="102"/>
      <c r="W87" s="103"/>
      <c r="X87" s="101"/>
      <c r="Y87" s="102"/>
      <c r="Z87" s="102"/>
      <c r="AA87" s="102"/>
      <c r="AB87" s="102"/>
      <c r="AC87" s="102"/>
      <c r="AD87" s="102"/>
      <c r="AE87" s="102"/>
      <c r="AF87" s="102"/>
      <c r="AG87" s="103"/>
      <c r="AH87" s="101"/>
      <c r="AI87" s="102"/>
      <c r="AJ87" s="102"/>
      <c r="AK87" s="102"/>
      <c r="AL87" s="102"/>
      <c r="AM87" s="102"/>
      <c r="AN87" s="102"/>
      <c r="AO87" s="104"/>
      <c r="AP87" s="104"/>
      <c r="AQ87" s="103"/>
      <c r="AR87" s="47" t="str">
        <f t="shared" si="3"/>
        <v xml:space="preserve"> </v>
      </c>
      <c r="AS87" s="30" t="str">
        <f t="shared" si="4"/>
        <v xml:space="preserve"> </v>
      </c>
      <c r="AU87" s="12"/>
    </row>
    <row r="88" spans="1:47" s="2" customFormat="1" ht="16.350000000000001" customHeight="1" x14ac:dyDescent="0.25">
      <c r="A88" s="18">
        <v>37</v>
      </c>
      <c r="B88" s="115" t="str">
        <f>IF(Liste!C41=0," ",Liste!C41)</f>
        <v xml:space="preserve"> </v>
      </c>
      <c r="C88" s="114" t="str">
        <f>IF(Liste!D41=0," ",Liste!D41)</f>
        <v xml:space="preserve"> </v>
      </c>
      <c r="D88" s="101"/>
      <c r="E88" s="102"/>
      <c r="F88" s="102"/>
      <c r="G88" s="102"/>
      <c r="H88" s="102"/>
      <c r="I88" s="102"/>
      <c r="J88" s="102"/>
      <c r="K88" s="102"/>
      <c r="L88" s="102"/>
      <c r="M88" s="103"/>
      <c r="N88" s="101"/>
      <c r="O88" s="102"/>
      <c r="P88" s="102"/>
      <c r="Q88" s="102"/>
      <c r="R88" s="102"/>
      <c r="S88" s="102"/>
      <c r="T88" s="102"/>
      <c r="U88" s="102"/>
      <c r="V88" s="102"/>
      <c r="W88" s="103"/>
      <c r="X88" s="101"/>
      <c r="Y88" s="102"/>
      <c r="Z88" s="102"/>
      <c r="AA88" s="102"/>
      <c r="AB88" s="102"/>
      <c r="AC88" s="102"/>
      <c r="AD88" s="102"/>
      <c r="AE88" s="102"/>
      <c r="AF88" s="102"/>
      <c r="AG88" s="103"/>
      <c r="AH88" s="101"/>
      <c r="AI88" s="102"/>
      <c r="AJ88" s="102"/>
      <c r="AK88" s="102"/>
      <c r="AL88" s="102"/>
      <c r="AM88" s="102"/>
      <c r="AN88" s="102"/>
      <c r="AO88" s="104"/>
      <c r="AP88" s="104"/>
      <c r="AQ88" s="103"/>
      <c r="AR88" s="47" t="str">
        <f t="shared" si="3"/>
        <v xml:space="preserve"> </v>
      </c>
      <c r="AS88" s="30" t="str">
        <f t="shared" si="4"/>
        <v xml:space="preserve"> </v>
      </c>
      <c r="AU88" s="12"/>
    </row>
    <row r="89" spans="1:47" s="2" customFormat="1" ht="16.350000000000001" customHeight="1" x14ac:dyDescent="0.25">
      <c r="A89" s="18">
        <v>38</v>
      </c>
      <c r="B89" s="115" t="str">
        <f>IF(Liste!C42=0," ",Liste!C42)</f>
        <v xml:space="preserve"> </v>
      </c>
      <c r="C89" s="114" t="str">
        <f>IF(Liste!D42=0," ",Liste!D42)</f>
        <v xml:space="preserve"> </v>
      </c>
      <c r="D89" s="101"/>
      <c r="E89" s="102"/>
      <c r="F89" s="102"/>
      <c r="G89" s="102"/>
      <c r="H89" s="102"/>
      <c r="I89" s="102"/>
      <c r="J89" s="102"/>
      <c r="K89" s="102"/>
      <c r="L89" s="102"/>
      <c r="M89" s="103"/>
      <c r="N89" s="101"/>
      <c r="O89" s="102"/>
      <c r="P89" s="102"/>
      <c r="Q89" s="102"/>
      <c r="R89" s="102"/>
      <c r="S89" s="102"/>
      <c r="T89" s="102"/>
      <c r="U89" s="102"/>
      <c r="V89" s="102"/>
      <c r="W89" s="103"/>
      <c r="X89" s="101"/>
      <c r="Y89" s="102"/>
      <c r="Z89" s="102"/>
      <c r="AA89" s="102"/>
      <c r="AB89" s="102"/>
      <c r="AC89" s="102"/>
      <c r="AD89" s="102"/>
      <c r="AE89" s="102"/>
      <c r="AF89" s="102"/>
      <c r="AG89" s="103"/>
      <c r="AH89" s="101"/>
      <c r="AI89" s="102"/>
      <c r="AJ89" s="102"/>
      <c r="AK89" s="102"/>
      <c r="AL89" s="102"/>
      <c r="AM89" s="102"/>
      <c r="AN89" s="102"/>
      <c r="AO89" s="104"/>
      <c r="AP89" s="104"/>
      <c r="AQ89" s="103"/>
      <c r="AR89" s="47" t="str">
        <f t="shared" si="3"/>
        <v xml:space="preserve"> </v>
      </c>
      <c r="AS89" s="30" t="str">
        <f t="shared" si="4"/>
        <v xml:space="preserve"> </v>
      </c>
      <c r="AU89" s="12"/>
    </row>
    <row r="90" spans="1:47" s="2" customFormat="1" ht="16.350000000000001" customHeight="1" x14ac:dyDescent="0.25">
      <c r="A90" s="18">
        <v>39</v>
      </c>
      <c r="B90" s="115" t="str">
        <f>IF(Liste!C43=0," ",Liste!C43)</f>
        <v xml:space="preserve"> </v>
      </c>
      <c r="C90" s="114" t="str">
        <f>IF(Liste!D43=0," ",Liste!D43)</f>
        <v xml:space="preserve"> </v>
      </c>
      <c r="D90" s="101"/>
      <c r="E90" s="102"/>
      <c r="F90" s="102"/>
      <c r="G90" s="102"/>
      <c r="H90" s="102"/>
      <c r="I90" s="102"/>
      <c r="J90" s="102"/>
      <c r="K90" s="102"/>
      <c r="L90" s="102"/>
      <c r="M90" s="103"/>
      <c r="N90" s="101"/>
      <c r="O90" s="102"/>
      <c r="P90" s="102"/>
      <c r="Q90" s="102"/>
      <c r="R90" s="102"/>
      <c r="S90" s="102"/>
      <c r="T90" s="102"/>
      <c r="U90" s="102"/>
      <c r="V90" s="102"/>
      <c r="W90" s="103"/>
      <c r="X90" s="101"/>
      <c r="Y90" s="102"/>
      <c r="Z90" s="102"/>
      <c r="AA90" s="102"/>
      <c r="AB90" s="102"/>
      <c r="AC90" s="102"/>
      <c r="AD90" s="102"/>
      <c r="AE90" s="102"/>
      <c r="AF90" s="102"/>
      <c r="AG90" s="103"/>
      <c r="AH90" s="101"/>
      <c r="AI90" s="102"/>
      <c r="AJ90" s="102"/>
      <c r="AK90" s="102"/>
      <c r="AL90" s="102"/>
      <c r="AM90" s="102"/>
      <c r="AN90" s="102"/>
      <c r="AO90" s="104"/>
      <c r="AP90" s="104"/>
      <c r="AQ90" s="103"/>
      <c r="AR90" s="47" t="str">
        <f t="shared" si="3"/>
        <v xml:space="preserve"> </v>
      </c>
      <c r="AS90" s="30" t="str">
        <f t="shared" si="4"/>
        <v xml:space="preserve"> </v>
      </c>
      <c r="AU90" s="12"/>
    </row>
    <row r="91" spans="1:47" s="2" customFormat="1" ht="16.350000000000001" customHeight="1" x14ac:dyDescent="0.25">
      <c r="A91" s="18">
        <v>40</v>
      </c>
      <c r="B91" s="115" t="str">
        <f>IF(Liste!C44=0," ",Liste!C44)</f>
        <v xml:space="preserve"> </v>
      </c>
      <c r="C91" s="114" t="str">
        <f>IF(Liste!D44=0," ",Liste!D44)</f>
        <v xml:space="preserve"> </v>
      </c>
      <c r="D91" s="101"/>
      <c r="E91" s="102"/>
      <c r="F91" s="102"/>
      <c r="G91" s="102"/>
      <c r="H91" s="102"/>
      <c r="I91" s="102"/>
      <c r="J91" s="102"/>
      <c r="K91" s="102"/>
      <c r="L91" s="102"/>
      <c r="M91" s="103"/>
      <c r="N91" s="101"/>
      <c r="O91" s="102"/>
      <c r="P91" s="102"/>
      <c r="Q91" s="102"/>
      <c r="R91" s="102"/>
      <c r="S91" s="102"/>
      <c r="T91" s="102"/>
      <c r="U91" s="102"/>
      <c r="V91" s="102"/>
      <c r="W91" s="103"/>
      <c r="X91" s="101"/>
      <c r="Y91" s="102"/>
      <c r="Z91" s="102"/>
      <c r="AA91" s="102"/>
      <c r="AB91" s="102"/>
      <c r="AC91" s="102"/>
      <c r="AD91" s="102"/>
      <c r="AE91" s="102"/>
      <c r="AF91" s="102"/>
      <c r="AG91" s="103"/>
      <c r="AH91" s="101"/>
      <c r="AI91" s="102"/>
      <c r="AJ91" s="102"/>
      <c r="AK91" s="102"/>
      <c r="AL91" s="102"/>
      <c r="AM91" s="102"/>
      <c r="AN91" s="102"/>
      <c r="AO91" s="104"/>
      <c r="AP91" s="104"/>
      <c r="AQ91" s="103"/>
      <c r="AR91" s="47" t="str">
        <f t="shared" si="3"/>
        <v xml:space="preserve"> </v>
      </c>
      <c r="AS91" s="30" t="str">
        <f t="shared" si="4"/>
        <v xml:space="preserve"> </v>
      </c>
      <c r="AU91" s="12"/>
    </row>
    <row r="92" spans="1:47" s="2" customFormat="1" ht="16.350000000000001" customHeight="1" x14ac:dyDescent="0.25">
      <c r="A92" s="18">
        <v>41</v>
      </c>
      <c r="B92" s="115" t="str">
        <f>IF(Liste!C45=0," ",Liste!C45)</f>
        <v xml:space="preserve"> </v>
      </c>
      <c r="C92" s="114" t="str">
        <f>IF(Liste!D45=0," ",Liste!D45)</f>
        <v xml:space="preserve"> </v>
      </c>
      <c r="D92" s="101"/>
      <c r="E92" s="102"/>
      <c r="F92" s="102"/>
      <c r="G92" s="102"/>
      <c r="H92" s="102"/>
      <c r="I92" s="102"/>
      <c r="J92" s="102"/>
      <c r="K92" s="102"/>
      <c r="L92" s="102"/>
      <c r="M92" s="103"/>
      <c r="N92" s="101"/>
      <c r="O92" s="102"/>
      <c r="P92" s="102"/>
      <c r="Q92" s="102"/>
      <c r="R92" s="102"/>
      <c r="S92" s="102"/>
      <c r="T92" s="102"/>
      <c r="U92" s="102"/>
      <c r="V92" s="102"/>
      <c r="W92" s="103"/>
      <c r="X92" s="101"/>
      <c r="Y92" s="102"/>
      <c r="Z92" s="102"/>
      <c r="AA92" s="102"/>
      <c r="AB92" s="102"/>
      <c r="AC92" s="102"/>
      <c r="AD92" s="102"/>
      <c r="AE92" s="102"/>
      <c r="AF92" s="102"/>
      <c r="AG92" s="103"/>
      <c r="AH92" s="101"/>
      <c r="AI92" s="102"/>
      <c r="AJ92" s="102"/>
      <c r="AK92" s="102"/>
      <c r="AL92" s="102"/>
      <c r="AM92" s="102"/>
      <c r="AN92" s="102"/>
      <c r="AO92" s="104"/>
      <c r="AP92" s="104"/>
      <c r="AQ92" s="103"/>
      <c r="AR92" s="47" t="str">
        <f t="shared" si="3"/>
        <v xml:space="preserve"> </v>
      </c>
      <c r="AS92" s="30" t="str">
        <f t="shared" si="4"/>
        <v xml:space="preserve"> </v>
      </c>
      <c r="AU92" s="12"/>
    </row>
    <row r="93" spans="1:47" s="2" customFormat="1" ht="16.350000000000001" customHeight="1" x14ac:dyDescent="0.25">
      <c r="A93" s="18">
        <v>42</v>
      </c>
      <c r="B93" s="115" t="str">
        <f>IF(Liste!C46=0," ",Liste!C46)</f>
        <v xml:space="preserve"> </v>
      </c>
      <c r="C93" s="114" t="str">
        <f>IF(Liste!D46=0," ",Liste!D46)</f>
        <v xml:space="preserve"> </v>
      </c>
      <c r="D93" s="101"/>
      <c r="E93" s="102"/>
      <c r="F93" s="102"/>
      <c r="G93" s="102"/>
      <c r="H93" s="102"/>
      <c r="I93" s="102"/>
      <c r="J93" s="102"/>
      <c r="K93" s="102"/>
      <c r="L93" s="102"/>
      <c r="M93" s="103"/>
      <c r="N93" s="101"/>
      <c r="O93" s="102"/>
      <c r="P93" s="102"/>
      <c r="Q93" s="102"/>
      <c r="R93" s="102"/>
      <c r="S93" s="102"/>
      <c r="T93" s="102"/>
      <c r="U93" s="102"/>
      <c r="V93" s="102"/>
      <c r="W93" s="103"/>
      <c r="X93" s="101"/>
      <c r="Y93" s="102"/>
      <c r="Z93" s="102"/>
      <c r="AA93" s="102"/>
      <c r="AB93" s="102"/>
      <c r="AC93" s="102"/>
      <c r="AD93" s="102"/>
      <c r="AE93" s="102"/>
      <c r="AF93" s="102"/>
      <c r="AG93" s="103"/>
      <c r="AH93" s="101"/>
      <c r="AI93" s="102"/>
      <c r="AJ93" s="102"/>
      <c r="AK93" s="102"/>
      <c r="AL93" s="102"/>
      <c r="AM93" s="102"/>
      <c r="AN93" s="102"/>
      <c r="AO93" s="104"/>
      <c r="AP93" s="104"/>
      <c r="AQ93" s="103"/>
      <c r="AR93" s="47" t="str">
        <f t="shared" si="3"/>
        <v xml:space="preserve"> </v>
      </c>
      <c r="AS93" s="30" t="str">
        <f t="shared" si="4"/>
        <v xml:space="preserve"> </v>
      </c>
      <c r="AU93" s="8"/>
    </row>
    <row r="94" spans="1:47" s="2" customFormat="1" ht="16.350000000000001" customHeight="1" x14ac:dyDescent="0.25">
      <c r="A94" s="18">
        <v>43</v>
      </c>
      <c r="B94" s="115" t="str">
        <f>IF(Liste!C47=0," ",Liste!C47)</f>
        <v xml:space="preserve"> </v>
      </c>
      <c r="C94" s="114" t="str">
        <f>IF(Liste!D47=0," ",Liste!D47)</f>
        <v xml:space="preserve"> </v>
      </c>
      <c r="D94" s="101"/>
      <c r="E94" s="102"/>
      <c r="F94" s="102"/>
      <c r="G94" s="102"/>
      <c r="H94" s="102"/>
      <c r="I94" s="102"/>
      <c r="J94" s="102"/>
      <c r="K94" s="102"/>
      <c r="L94" s="102"/>
      <c r="M94" s="103"/>
      <c r="N94" s="101"/>
      <c r="O94" s="102"/>
      <c r="P94" s="102"/>
      <c r="Q94" s="102"/>
      <c r="R94" s="102"/>
      <c r="S94" s="102"/>
      <c r="T94" s="102"/>
      <c r="U94" s="102"/>
      <c r="V94" s="102"/>
      <c r="W94" s="103"/>
      <c r="X94" s="101"/>
      <c r="Y94" s="102"/>
      <c r="Z94" s="102"/>
      <c r="AA94" s="102"/>
      <c r="AB94" s="102"/>
      <c r="AC94" s="102"/>
      <c r="AD94" s="102"/>
      <c r="AE94" s="102"/>
      <c r="AF94" s="102"/>
      <c r="AG94" s="103"/>
      <c r="AH94" s="101"/>
      <c r="AI94" s="102"/>
      <c r="AJ94" s="102"/>
      <c r="AK94" s="102"/>
      <c r="AL94" s="102"/>
      <c r="AM94" s="102"/>
      <c r="AN94" s="102"/>
      <c r="AO94" s="104"/>
      <c r="AP94" s="104"/>
      <c r="AQ94" s="103"/>
      <c r="AR94" s="47" t="str">
        <f t="shared" si="3"/>
        <v xml:space="preserve"> </v>
      </c>
      <c r="AS94" s="30" t="str">
        <f t="shared" si="4"/>
        <v xml:space="preserve"> </v>
      </c>
      <c r="AU94" s="8"/>
    </row>
    <row r="95" spans="1:47" s="2" customFormat="1" ht="16.350000000000001" customHeight="1" x14ac:dyDescent="0.25">
      <c r="A95" s="18">
        <v>44</v>
      </c>
      <c r="B95" s="115" t="str">
        <f>IF(Liste!C48=0," ",Liste!C48)</f>
        <v xml:space="preserve"> </v>
      </c>
      <c r="C95" s="114" t="str">
        <f>IF(Liste!D48=0," ",Liste!D48)</f>
        <v xml:space="preserve"> </v>
      </c>
      <c r="D95" s="101"/>
      <c r="E95" s="102"/>
      <c r="F95" s="102"/>
      <c r="G95" s="102"/>
      <c r="H95" s="102"/>
      <c r="I95" s="102"/>
      <c r="J95" s="102"/>
      <c r="K95" s="102"/>
      <c r="L95" s="102"/>
      <c r="M95" s="103"/>
      <c r="N95" s="101"/>
      <c r="O95" s="102"/>
      <c r="P95" s="102"/>
      <c r="Q95" s="102"/>
      <c r="R95" s="102"/>
      <c r="S95" s="102"/>
      <c r="T95" s="102"/>
      <c r="U95" s="102"/>
      <c r="V95" s="102"/>
      <c r="W95" s="103"/>
      <c r="X95" s="101"/>
      <c r="Y95" s="102"/>
      <c r="Z95" s="102"/>
      <c r="AA95" s="102"/>
      <c r="AB95" s="102"/>
      <c r="AC95" s="102"/>
      <c r="AD95" s="102"/>
      <c r="AE95" s="102"/>
      <c r="AF95" s="102"/>
      <c r="AG95" s="103"/>
      <c r="AH95" s="101"/>
      <c r="AI95" s="102"/>
      <c r="AJ95" s="102"/>
      <c r="AK95" s="102"/>
      <c r="AL95" s="102"/>
      <c r="AM95" s="102"/>
      <c r="AN95" s="102"/>
      <c r="AO95" s="104"/>
      <c r="AP95" s="104"/>
      <c r="AQ95" s="103"/>
      <c r="AR95" s="47" t="str">
        <f t="shared" si="3"/>
        <v xml:space="preserve"> </v>
      </c>
      <c r="AS95" s="30" t="str">
        <f t="shared" si="4"/>
        <v xml:space="preserve"> </v>
      </c>
      <c r="AU95" s="8"/>
    </row>
    <row r="96" spans="1:47" s="2" customFormat="1" ht="16.350000000000001" customHeight="1" x14ac:dyDescent="0.25">
      <c r="A96" s="18">
        <v>45</v>
      </c>
      <c r="B96" s="115" t="str">
        <f>IF(Liste!C49=0," ",Liste!C49)</f>
        <v xml:space="preserve"> </v>
      </c>
      <c r="C96" s="114" t="str">
        <f>IF(Liste!D49=0," ",Liste!D49)</f>
        <v xml:space="preserve"> </v>
      </c>
      <c r="D96" s="101"/>
      <c r="E96" s="102"/>
      <c r="F96" s="102"/>
      <c r="G96" s="102"/>
      <c r="H96" s="102"/>
      <c r="I96" s="102"/>
      <c r="J96" s="102"/>
      <c r="K96" s="102"/>
      <c r="L96" s="102"/>
      <c r="M96" s="103"/>
      <c r="N96" s="101"/>
      <c r="O96" s="102"/>
      <c r="P96" s="102"/>
      <c r="Q96" s="102"/>
      <c r="R96" s="102"/>
      <c r="S96" s="102"/>
      <c r="T96" s="102"/>
      <c r="U96" s="102"/>
      <c r="V96" s="102"/>
      <c r="W96" s="103"/>
      <c r="X96" s="101"/>
      <c r="Y96" s="102"/>
      <c r="Z96" s="102"/>
      <c r="AA96" s="102"/>
      <c r="AB96" s="102"/>
      <c r="AC96" s="102"/>
      <c r="AD96" s="102"/>
      <c r="AE96" s="102"/>
      <c r="AF96" s="102"/>
      <c r="AG96" s="103"/>
      <c r="AH96" s="101"/>
      <c r="AI96" s="102"/>
      <c r="AJ96" s="102"/>
      <c r="AK96" s="102"/>
      <c r="AL96" s="102"/>
      <c r="AM96" s="102"/>
      <c r="AN96" s="102"/>
      <c r="AO96" s="104"/>
      <c r="AP96" s="104"/>
      <c r="AQ96" s="103"/>
      <c r="AR96" s="47" t="str">
        <f t="shared" si="3"/>
        <v xml:space="preserve"> </v>
      </c>
      <c r="AS96" s="30" t="str">
        <f t="shared" si="4"/>
        <v xml:space="preserve"> </v>
      </c>
      <c r="AU96" s="8"/>
    </row>
    <row r="97" spans="1:46" s="2" customFormat="1" ht="16.350000000000001" customHeight="1" x14ac:dyDescent="0.25">
      <c r="A97" s="18">
        <v>46</v>
      </c>
      <c r="B97" s="115" t="str">
        <f>IF(Liste!C50=0," ",Liste!C50)</f>
        <v xml:space="preserve"> </v>
      </c>
      <c r="C97" s="114" t="str">
        <f>IF(Liste!D50=0," ",Liste!D50)</f>
        <v xml:space="preserve"> </v>
      </c>
      <c r="D97" s="101"/>
      <c r="E97" s="102"/>
      <c r="F97" s="102"/>
      <c r="G97" s="102"/>
      <c r="H97" s="102"/>
      <c r="I97" s="102"/>
      <c r="J97" s="102"/>
      <c r="K97" s="102"/>
      <c r="L97" s="102"/>
      <c r="M97" s="103"/>
      <c r="N97" s="101"/>
      <c r="O97" s="102"/>
      <c r="P97" s="102"/>
      <c r="Q97" s="102"/>
      <c r="R97" s="102"/>
      <c r="S97" s="102"/>
      <c r="T97" s="102"/>
      <c r="U97" s="102"/>
      <c r="V97" s="102"/>
      <c r="W97" s="103"/>
      <c r="X97" s="101"/>
      <c r="Y97" s="102"/>
      <c r="Z97" s="102"/>
      <c r="AA97" s="102"/>
      <c r="AB97" s="102"/>
      <c r="AC97" s="102"/>
      <c r="AD97" s="102"/>
      <c r="AE97" s="102"/>
      <c r="AF97" s="102"/>
      <c r="AG97" s="103"/>
      <c r="AH97" s="101"/>
      <c r="AI97" s="102"/>
      <c r="AJ97" s="102"/>
      <c r="AK97" s="102"/>
      <c r="AL97" s="102"/>
      <c r="AM97" s="102"/>
      <c r="AN97" s="102"/>
      <c r="AO97" s="104"/>
      <c r="AP97" s="104"/>
      <c r="AQ97" s="103"/>
      <c r="AR97" s="47" t="str">
        <f t="shared" si="3"/>
        <v xml:space="preserve"> </v>
      </c>
      <c r="AS97" s="30" t="str">
        <f t="shared" si="4"/>
        <v xml:space="preserve"> </v>
      </c>
    </row>
    <row r="98" spans="1:46" s="2" customFormat="1" ht="16.350000000000001" customHeight="1" x14ac:dyDescent="0.25">
      <c r="A98" s="18">
        <v>47</v>
      </c>
      <c r="B98" s="115" t="str">
        <f>IF(Liste!C51=0," ",Liste!C51)</f>
        <v xml:space="preserve"> </v>
      </c>
      <c r="C98" s="114" t="str">
        <f>IF(Liste!D51=0," ",Liste!D51)</f>
        <v xml:space="preserve"> </v>
      </c>
      <c r="D98" s="101"/>
      <c r="E98" s="102"/>
      <c r="F98" s="102"/>
      <c r="G98" s="102"/>
      <c r="H98" s="102"/>
      <c r="I98" s="102"/>
      <c r="J98" s="102"/>
      <c r="K98" s="102"/>
      <c r="L98" s="102"/>
      <c r="M98" s="103"/>
      <c r="N98" s="101"/>
      <c r="O98" s="102"/>
      <c r="P98" s="102"/>
      <c r="Q98" s="102"/>
      <c r="R98" s="102"/>
      <c r="S98" s="102"/>
      <c r="T98" s="102"/>
      <c r="U98" s="102"/>
      <c r="V98" s="102"/>
      <c r="W98" s="103"/>
      <c r="X98" s="101"/>
      <c r="Y98" s="102"/>
      <c r="Z98" s="102"/>
      <c r="AA98" s="102"/>
      <c r="AB98" s="102"/>
      <c r="AC98" s="102"/>
      <c r="AD98" s="102"/>
      <c r="AE98" s="102"/>
      <c r="AF98" s="102"/>
      <c r="AG98" s="103"/>
      <c r="AH98" s="101"/>
      <c r="AI98" s="102"/>
      <c r="AJ98" s="102"/>
      <c r="AK98" s="102"/>
      <c r="AL98" s="102"/>
      <c r="AM98" s="102"/>
      <c r="AN98" s="102"/>
      <c r="AO98" s="104"/>
      <c r="AP98" s="104"/>
      <c r="AQ98" s="103"/>
      <c r="AR98" s="47" t="str">
        <f t="shared" si="3"/>
        <v xml:space="preserve"> </v>
      </c>
      <c r="AS98" s="30" t="str">
        <f t="shared" si="4"/>
        <v xml:space="preserve"> </v>
      </c>
    </row>
    <row r="99" spans="1:46" s="2" customFormat="1" ht="16.350000000000001" customHeight="1" x14ac:dyDescent="0.25">
      <c r="A99" s="18">
        <v>48</v>
      </c>
      <c r="B99" s="115" t="str">
        <f>IF(Liste!C52=0," ",Liste!C52)</f>
        <v xml:space="preserve"> </v>
      </c>
      <c r="C99" s="114" t="str">
        <f>IF(Liste!D52=0," ",Liste!D52)</f>
        <v xml:space="preserve"> </v>
      </c>
      <c r="D99" s="105"/>
      <c r="E99" s="106"/>
      <c r="F99" s="106"/>
      <c r="G99" s="106"/>
      <c r="H99" s="106"/>
      <c r="I99" s="106"/>
      <c r="J99" s="106"/>
      <c r="K99" s="106"/>
      <c r="L99" s="106"/>
      <c r="M99" s="107"/>
      <c r="N99" s="105"/>
      <c r="O99" s="106"/>
      <c r="P99" s="106"/>
      <c r="Q99" s="106"/>
      <c r="R99" s="106"/>
      <c r="S99" s="106"/>
      <c r="T99" s="106"/>
      <c r="U99" s="106"/>
      <c r="V99" s="106"/>
      <c r="W99" s="107"/>
      <c r="X99" s="105"/>
      <c r="Y99" s="106"/>
      <c r="Z99" s="106"/>
      <c r="AA99" s="106"/>
      <c r="AB99" s="106"/>
      <c r="AC99" s="106"/>
      <c r="AD99" s="106"/>
      <c r="AE99" s="106"/>
      <c r="AF99" s="106"/>
      <c r="AG99" s="107"/>
      <c r="AH99" s="105"/>
      <c r="AI99" s="106"/>
      <c r="AJ99" s="106"/>
      <c r="AK99" s="106"/>
      <c r="AL99" s="106"/>
      <c r="AM99" s="106"/>
      <c r="AN99" s="106"/>
      <c r="AO99" s="108"/>
      <c r="AP99" s="108"/>
      <c r="AQ99" s="107"/>
      <c r="AR99" s="47" t="str">
        <f t="shared" si="3"/>
        <v xml:space="preserve"> </v>
      </c>
      <c r="AS99" s="30" t="str">
        <f t="shared" si="4"/>
        <v xml:space="preserve"> </v>
      </c>
    </row>
    <row r="100" spans="1:46" s="2" customFormat="1" ht="16.350000000000001" customHeight="1" thickBot="1" x14ac:dyDescent="0.3">
      <c r="A100" s="18">
        <v>49</v>
      </c>
      <c r="B100" s="115" t="str">
        <f>IF(Liste!C53=0," ",Liste!C53)</f>
        <v xml:space="preserve"> </v>
      </c>
      <c r="C100" s="114" t="str">
        <f>IF(Liste!D53=0," ",Liste!D53)</f>
        <v xml:space="preserve"> </v>
      </c>
      <c r="D100" s="109"/>
      <c r="E100" s="110"/>
      <c r="F100" s="110"/>
      <c r="G100" s="110"/>
      <c r="H100" s="110"/>
      <c r="I100" s="110"/>
      <c r="J100" s="110"/>
      <c r="K100" s="110"/>
      <c r="L100" s="110"/>
      <c r="M100" s="111"/>
      <c r="N100" s="109"/>
      <c r="O100" s="110"/>
      <c r="P100" s="110"/>
      <c r="Q100" s="110"/>
      <c r="R100" s="110"/>
      <c r="S100" s="110"/>
      <c r="T100" s="110"/>
      <c r="U100" s="110"/>
      <c r="V100" s="110"/>
      <c r="W100" s="111"/>
      <c r="X100" s="109"/>
      <c r="Y100" s="110"/>
      <c r="Z100" s="110"/>
      <c r="AA100" s="110"/>
      <c r="AB100" s="110"/>
      <c r="AC100" s="110"/>
      <c r="AD100" s="110"/>
      <c r="AE100" s="110"/>
      <c r="AF100" s="110"/>
      <c r="AG100" s="111"/>
      <c r="AH100" s="109"/>
      <c r="AI100" s="110"/>
      <c r="AJ100" s="110"/>
      <c r="AK100" s="110"/>
      <c r="AL100" s="110"/>
      <c r="AM100" s="110"/>
      <c r="AN100" s="110"/>
      <c r="AO100" s="112"/>
      <c r="AP100" s="112"/>
      <c r="AQ100" s="111"/>
      <c r="AR100" s="47" t="str">
        <f t="shared" si="3"/>
        <v xml:space="preserve"> </v>
      </c>
      <c r="AS100" s="30" t="str">
        <f t="shared" si="4"/>
        <v xml:space="preserve"> </v>
      </c>
    </row>
    <row r="101" spans="1:46" s="2" customFormat="1" ht="16.350000000000001" customHeight="1" thickBot="1" x14ac:dyDescent="0.3">
      <c r="A101" s="199" t="s">
        <v>7</v>
      </c>
      <c r="B101" s="200"/>
      <c r="C101" s="200"/>
      <c r="D101" s="46" t="str">
        <f>IF($D8=0," ",((SUM(D$52:D$100)/COUNT(D$52:D$100))*100)/$D8)</f>
        <v xml:space="preserve"> </v>
      </c>
      <c r="E101" s="46" t="str">
        <f>IF($D9=0," ",((SUM(E$52:E$100)/COUNT(E$52:E$100))*100)/$D9)</f>
        <v xml:space="preserve"> </v>
      </c>
      <c r="F101" s="46" t="str">
        <f>IF($D10=0," ",((SUM(F$52:F$100)/COUNT(F$52:F$100))*100)/$D10)</f>
        <v xml:space="preserve"> </v>
      </c>
      <c r="G101" s="46" t="str">
        <f>IF($D11=0," ",((SUM(G$52:G$100)/COUNT(G$52:G$100))*100)/$D11)</f>
        <v xml:space="preserve"> </v>
      </c>
      <c r="H101" s="46" t="str">
        <f>IF($D12=0," ",((SUM(H$52:H$100)/COUNT(H$52:H$100))*100)/$D12)</f>
        <v xml:space="preserve"> </v>
      </c>
      <c r="I101" s="46" t="str">
        <f>IF($D13=0," ",((SUM(I$52:I$100)/COUNT(I$52:I$100))*100)/$D13)</f>
        <v xml:space="preserve"> </v>
      </c>
      <c r="J101" s="46" t="str">
        <f>IF($D14=0," ",((SUM(J$52:J$100)/COUNT(J$52:J$100))*100)/$D14)</f>
        <v xml:space="preserve"> </v>
      </c>
      <c r="K101" s="46" t="str">
        <f>IF($D15=0," ",((SUM(K$52:K$100)/COUNT(K$52:K$100))*100)/$D15)</f>
        <v xml:space="preserve"> </v>
      </c>
      <c r="L101" s="46" t="str">
        <f>IF($D16=0," ",((SUM(L$52:L$100)/COUNT(L$52:L$100))*100)/$D16)</f>
        <v xml:space="preserve"> </v>
      </c>
      <c r="M101" s="46" t="str">
        <f>IF($D17=0," ",((SUM(M$52:M$100)/COUNT(M$52:M$100))*100)/$D17)</f>
        <v xml:space="preserve"> </v>
      </c>
      <c r="N101" s="46" t="str">
        <f>IF($D18=0," ",((SUM(N$52:N$100)/COUNT(N$52:N$100))*100)/$D18)</f>
        <v xml:space="preserve"> </v>
      </c>
      <c r="O101" s="46" t="str">
        <f>IF($D19=0," ",((SUM(O$52:O$100)/COUNT(O$52:O$100))*100)/$D19)</f>
        <v xml:space="preserve"> </v>
      </c>
      <c r="P101" s="46" t="str">
        <f>IF($D20=0," ",((SUM(P$52:P$100)/COUNT(P$52:P$100))*100)/$D20)</f>
        <v xml:space="preserve"> </v>
      </c>
      <c r="Q101" s="46" t="str">
        <f>IF($D21=0," ",((SUM(Q$52:Q$100)/COUNT(Q$52:Q$100))*100)/$D21)</f>
        <v xml:space="preserve"> </v>
      </c>
      <c r="R101" s="46" t="str">
        <f>IF($D22=0," ",((SUM(R$52:R$100)/COUNT(R$52:R$100))*100)/$D22)</f>
        <v xml:space="preserve"> </v>
      </c>
      <c r="S101" s="46" t="str">
        <f>IF($D23=0," ",((SUM(S$52:S$100)/COUNT(S$52:S$100))*100)/$D23)</f>
        <v xml:space="preserve"> </v>
      </c>
      <c r="T101" s="46" t="str">
        <f>IF($D24=0," ",((SUM(T$52:T$100)/COUNT(T$52:T$100))*100)/$D24)</f>
        <v xml:space="preserve"> </v>
      </c>
      <c r="U101" s="46" t="str">
        <f>IF($D25=0," ",((SUM(U$52:U$100)/COUNT(U$52:U$100))*100)/$D25)</f>
        <v xml:space="preserve"> </v>
      </c>
      <c r="V101" s="46" t="str">
        <f>IF($D26=0," ",((SUM(V$52:V$100)/COUNT(V$52:V$100))*100)/$D26)</f>
        <v xml:space="preserve"> </v>
      </c>
      <c r="W101" s="46" t="str">
        <f>IF($D27=0," ",((SUM(W$52:W$100)/COUNT(W$52:W$100))*100)/$D27)</f>
        <v xml:space="preserve"> </v>
      </c>
      <c r="X101" s="46" t="str">
        <f>IF($D28=0," ",((SUM(X$52:X$100)/COUNT(X$52:X$100))*100)/$D28)</f>
        <v xml:space="preserve"> </v>
      </c>
      <c r="Y101" s="46" t="str">
        <f>IF($D29=0," ",((SUM(Y$52:Y$100)/COUNT(Y$52:Y$100))*100)/$D29)</f>
        <v xml:space="preserve"> </v>
      </c>
      <c r="Z101" s="46" t="str">
        <f>IF($D30=0," ",((SUM(Z$52:Z$100)/COUNT(Z$52:Z$100))*100)/$D30)</f>
        <v xml:space="preserve"> </v>
      </c>
      <c r="AA101" s="46" t="str">
        <f>IF($D31=0," ",((SUM(AA$52:AA$100)/COUNT(AA$52:AA$100))*100)/$D31)</f>
        <v xml:space="preserve"> </v>
      </c>
      <c r="AB101" s="46" t="str">
        <f>IF($D32=0," ",((SUM(AB$52:AB$100)/COUNT(AB$52:AB$100))*100)/$D32)</f>
        <v xml:space="preserve"> </v>
      </c>
      <c r="AC101" s="46" t="str">
        <f>IF($D33=0," ",((SUM(AC$52:AC$100)/COUNT(AC$52:AC$100))*100)/$D33)</f>
        <v xml:space="preserve"> </v>
      </c>
      <c r="AD101" s="46" t="str">
        <f>IF($D34=0," ",((SUM(AD$52:AD$100)/COUNT(AD$52:AD$100))*100)/$D34)</f>
        <v xml:space="preserve"> </v>
      </c>
      <c r="AE101" s="46" t="str">
        <f>IF($D35=0," ",((SUM(AE$52:AE$100)/COUNT(AE$52:AE$100))*100)/$D35)</f>
        <v xml:space="preserve"> </v>
      </c>
      <c r="AF101" s="46" t="str">
        <f>IF($D36=0," ",((SUM(AF$52:AF$100)/COUNT(AF$52:AF$100))*100)/$D36)</f>
        <v xml:space="preserve"> </v>
      </c>
      <c r="AG101" s="46" t="str">
        <f>IF($D37=0," ",((SUM(AG$52:AG$100)/COUNT(AG$52:AG$100))*100)/$D37)</f>
        <v xml:space="preserve"> </v>
      </c>
      <c r="AH101" s="46" t="str">
        <f>IF($D38=0," ",((SUM(AH$52:AH$100)/COUNT(AH$52:AH$100))*100)/$D38)</f>
        <v xml:space="preserve"> </v>
      </c>
      <c r="AI101" s="46" t="str">
        <f>IF($D39=0," ",((SUM(AI$52:AI$100)/COUNT(AI$52:AI$100))*100)/$D39)</f>
        <v xml:space="preserve"> </v>
      </c>
      <c r="AJ101" s="46" t="str">
        <f>IF($D40=0," ",((SUM(AJ$52:AJ$100)/COUNT(AJ$52:AJ$100))*100)/$D40)</f>
        <v xml:space="preserve"> </v>
      </c>
      <c r="AK101" s="46" t="str">
        <f>IF($D41=0," ",((SUM(AK$52:AK$100)/COUNT(AK$52:AK$100))*100)/$D41)</f>
        <v xml:space="preserve"> </v>
      </c>
      <c r="AL101" s="46" t="str">
        <f>IF($D42=0," ",((SUM(AL$52:AL$100)/COUNT(AL$52:AL$100))*100)/$D42)</f>
        <v xml:space="preserve"> </v>
      </c>
      <c r="AM101" s="46" t="str">
        <f>IF($D43=0," ",((SUM(AM$52:AM$100)/COUNT(AM$52:AM$100))*100)/$D43)</f>
        <v xml:space="preserve"> </v>
      </c>
      <c r="AN101" s="46" t="str">
        <f>IF($D44=0," ",((SUM(AN$52:AN$100)/COUNT(AN$52:AN$100))*100)/$D44)</f>
        <v xml:space="preserve"> </v>
      </c>
      <c r="AO101" s="46" t="str">
        <f>IF($D45=0," ",((SUM(AO$52:AO$100)/COUNT(AO$52:AO$100))*100)/$D45)</f>
        <v xml:space="preserve"> </v>
      </c>
      <c r="AP101" s="46" t="str">
        <f>IF($D46=0," ",((SUM(AP$52:AP$100)/COUNT(AP$52:AP$100))*100)/$D46)</f>
        <v xml:space="preserve"> </v>
      </c>
      <c r="AQ101" s="46" t="str">
        <f>IF($D47=0," ",((SUM(AQ$52:AQ$100)/COUNT(AQ$52:AQ$100))*100)/$D47)</f>
        <v xml:space="preserve"> </v>
      </c>
      <c r="AR101" s="100"/>
      <c r="AS101" s="43"/>
    </row>
    <row r="102" spans="1:46" s="2" customFormat="1" ht="16.350000000000001" customHeight="1" x14ac:dyDescent="0.25">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6" s="2" customFormat="1" ht="16.350000000000001" customHeight="1" x14ac:dyDescent="0.25">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6" s="2" customFormat="1" ht="16.350000000000001" customHeight="1" x14ac:dyDescent="0.25">
      <c r="W104" s="27"/>
      <c r="X104" s="27"/>
      <c r="Y104" s="27"/>
      <c r="Z104" s="184">
        <f ca="1">TODAY()</f>
        <v>44567</v>
      </c>
      <c r="AA104" s="184"/>
      <c r="AB104" s="184"/>
      <c r="AC104" s="184"/>
      <c r="AD104" s="184"/>
      <c r="AE104" s="184"/>
      <c r="AF104" s="184"/>
      <c r="AG104" s="184"/>
      <c r="AH104" s="184"/>
      <c r="AI104" s="184"/>
      <c r="AJ104" s="184"/>
      <c r="AK104" s="184"/>
      <c r="AL104" s="184"/>
      <c r="AM104" s="184"/>
      <c r="AN104" s="184"/>
      <c r="AO104" s="184"/>
      <c r="AP104" s="184"/>
      <c r="AQ104" s="184"/>
      <c r="AR104" s="184"/>
      <c r="AS104" s="184"/>
      <c r="AT104" s="27"/>
    </row>
    <row r="105" spans="1:46" s="2" customFormat="1" ht="16.350000000000001" customHeight="1" x14ac:dyDescent="0.25">
      <c r="W105" s="29"/>
      <c r="X105" s="29"/>
      <c r="Y105" s="29"/>
      <c r="Z105" s="185" t="str">
        <f>IF(Liste!H10=0," ",Liste!H10)</f>
        <v>RECEP KAYA</v>
      </c>
      <c r="AA105" s="185"/>
      <c r="AB105" s="185"/>
      <c r="AC105" s="185"/>
      <c r="AD105" s="185"/>
      <c r="AE105" s="185"/>
      <c r="AF105" s="185"/>
      <c r="AG105" s="185"/>
      <c r="AH105" s="185"/>
      <c r="AI105" s="185"/>
      <c r="AJ105" s="185"/>
      <c r="AK105" s="185"/>
      <c r="AL105" s="185"/>
      <c r="AM105" s="185"/>
      <c r="AN105" s="185"/>
      <c r="AO105" s="185"/>
      <c r="AP105" s="185"/>
      <c r="AQ105" s="185"/>
      <c r="AR105" s="185"/>
      <c r="AS105" s="185"/>
      <c r="AT105" s="29"/>
    </row>
    <row r="106" spans="1:46" s="2" customFormat="1" ht="16.350000000000001" customHeight="1" x14ac:dyDescent="0.25">
      <c r="W106" s="28"/>
      <c r="X106" s="28"/>
      <c r="Y106" s="28"/>
      <c r="Z106" s="179" t="s">
        <v>39</v>
      </c>
      <c r="AA106" s="179"/>
      <c r="AB106" s="179"/>
      <c r="AC106" s="179"/>
      <c r="AD106" s="179"/>
      <c r="AE106" s="179"/>
      <c r="AF106" s="179"/>
      <c r="AG106" s="179"/>
      <c r="AH106" s="179"/>
      <c r="AI106" s="179"/>
      <c r="AJ106" s="179"/>
      <c r="AK106" s="179"/>
      <c r="AL106" s="179"/>
      <c r="AM106" s="179"/>
      <c r="AN106" s="179"/>
      <c r="AO106" s="179"/>
      <c r="AP106" s="179"/>
      <c r="AQ106" s="179"/>
      <c r="AR106" s="179"/>
      <c r="AS106" s="179"/>
      <c r="AT106" s="28"/>
    </row>
    <row r="107" spans="1:46" ht="16.350000000000001" customHeight="1" x14ac:dyDescent="0.25"/>
  </sheetData>
  <sheetProtection selectLockedCells="1"/>
  <mergeCells count="91">
    <mergeCell ref="B31:C31"/>
    <mergeCell ref="B32:C32"/>
    <mergeCell ref="B33:C33"/>
    <mergeCell ref="B34:C34"/>
    <mergeCell ref="B35:C35"/>
    <mergeCell ref="C3:D3"/>
    <mergeCell ref="C4:D4"/>
    <mergeCell ref="C5:D5"/>
    <mergeCell ref="P5:AS5"/>
    <mergeCell ref="B30:C30"/>
    <mergeCell ref="P6:AS9"/>
    <mergeCell ref="A7:C7"/>
    <mergeCell ref="F7:N7"/>
    <mergeCell ref="B8:C8"/>
    <mergeCell ref="F8:L8"/>
    <mergeCell ref="M8:N8"/>
    <mergeCell ref="B9:C9"/>
    <mergeCell ref="F9:L9"/>
    <mergeCell ref="M9:N9"/>
    <mergeCell ref="B10:C10"/>
    <mergeCell ref="F10:L10"/>
    <mergeCell ref="A1:AS1"/>
    <mergeCell ref="AU1:AW7"/>
    <mergeCell ref="A2:B2"/>
    <mergeCell ref="C2:N2"/>
    <mergeCell ref="P2:AS3"/>
    <mergeCell ref="A3:B3"/>
    <mergeCell ref="E3:H3"/>
    <mergeCell ref="I3:N3"/>
    <mergeCell ref="A4:B4"/>
    <mergeCell ref="E4:H4"/>
    <mergeCell ref="I4:N4"/>
    <mergeCell ref="P4:AA4"/>
    <mergeCell ref="AB4:AR4"/>
    <mergeCell ref="A5:B5"/>
    <mergeCell ref="E5:H5"/>
    <mergeCell ref="I5:N5"/>
    <mergeCell ref="M10:N10"/>
    <mergeCell ref="P10:AS13"/>
    <mergeCell ref="B11:C11"/>
    <mergeCell ref="F11:L11"/>
    <mergeCell ref="M11:N11"/>
    <mergeCell ref="B12:C12"/>
    <mergeCell ref="F12:L12"/>
    <mergeCell ref="M12:N12"/>
    <mergeCell ref="B13:C13"/>
    <mergeCell ref="F13:N13"/>
    <mergeCell ref="B14:C14"/>
    <mergeCell ref="F14:L14"/>
    <mergeCell ref="M14:N14"/>
    <mergeCell ref="AA14:AS14"/>
    <mergeCell ref="B15:C15"/>
    <mergeCell ref="F15:L15"/>
    <mergeCell ref="M15:N15"/>
    <mergeCell ref="AA15:AS15"/>
    <mergeCell ref="B16:C16"/>
    <mergeCell ref="B17:C17"/>
    <mergeCell ref="F17:AS17"/>
    <mergeCell ref="B18:C18"/>
    <mergeCell ref="B19:C19"/>
    <mergeCell ref="B20:C20"/>
    <mergeCell ref="B21:C21"/>
    <mergeCell ref="B22:C22"/>
    <mergeCell ref="B23:C23"/>
    <mergeCell ref="B24:C24"/>
    <mergeCell ref="B25:C25"/>
    <mergeCell ref="B26:C26"/>
    <mergeCell ref="B27:C27"/>
    <mergeCell ref="B28:C28"/>
    <mergeCell ref="B29:C29"/>
    <mergeCell ref="B36:C36"/>
    <mergeCell ref="B37:C37"/>
    <mergeCell ref="B38:C38"/>
    <mergeCell ref="B39:C39"/>
    <mergeCell ref="B40:C40"/>
    <mergeCell ref="B41:C41"/>
    <mergeCell ref="B42:C42"/>
    <mergeCell ref="B43:C43"/>
    <mergeCell ref="B44:C44"/>
    <mergeCell ref="B45:C45"/>
    <mergeCell ref="B46:C46"/>
    <mergeCell ref="B47:C47"/>
    <mergeCell ref="A48:C48"/>
    <mergeCell ref="A50:C50"/>
    <mergeCell ref="D50:AQ50"/>
    <mergeCell ref="Z106:AS106"/>
    <mergeCell ref="AR50:AR51"/>
    <mergeCell ref="AS50:AS51"/>
    <mergeCell ref="A101:C101"/>
    <mergeCell ref="Z104:AS104"/>
    <mergeCell ref="Z105:AS105"/>
  </mergeCells>
  <phoneticPr fontId="20" type="noConversion"/>
  <conditionalFormatting sqref="D101:AQ101">
    <cfRule type="cellIs" dxfId="9" priority="4" stopIfTrue="1" operator="lessThan">
      <formula>50</formula>
    </cfRule>
  </conditionalFormatting>
  <conditionalFormatting sqref="D101:AQ101">
    <cfRule type="cellIs" dxfId="8" priority="2" stopIfTrue="1" operator="lessThan">
      <formula>50</formula>
    </cfRule>
    <cfRule type="cellIs" dxfId="7" priority="3" stopIfTrue="1" operator="lessThan">
      <formula>50</formula>
    </cfRule>
  </conditionalFormatting>
  <conditionalFormatting sqref="AS52:AS100">
    <cfRule type="cellIs" dxfId="6" priority="1" operator="equal">
      <formula>"GEÇMEZ"</formula>
    </cfRule>
  </conditionalFormatting>
  <hyperlinks>
    <hyperlink ref="AH3" r:id="rId1" display="www.geometriarsivi.com" xr:uid="{00000000-0004-0000-0500-000000000000}"/>
  </hyperlinks>
  <printOptions horizontalCentered="1" verticalCentered="1"/>
  <pageMargins left="0.11811023622047245" right="0.11811023622047245" top="0.11811023622047245" bottom="0.11811023622047245" header="0" footer="0"/>
  <pageSetup paperSize="9" scale="62" fitToHeight="2" orientation="landscape" r:id="rId2"/>
  <headerFooter alignWithMargins="0"/>
  <rowBreaks count="1" manualBreakCount="1">
    <brk id="49" max="44"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tabColor rgb="FF00B0F0"/>
  </sheetPr>
  <dimension ref="A1:AW107"/>
  <sheetViews>
    <sheetView topLeftCell="A26" zoomScale="70" zoomScaleNormal="70" zoomScaleSheetLayoutView="55" workbookViewId="0">
      <selection activeCell="Z105" sqref="Z105:AS105"/>
    </sheetView>
  </sheetViews>
  <sheetFormatPr defaultColWidth="9.109375" defaultRowHeight="13.2" x14ac:dyDescent="0.25"/>
  <cols>
    <col min="1" max="1" width="5.33203125" style="2" customWidth="1"/>
    <col min="2" max="2" width="6.6640625" style="2" customWidth="1"/>
    <col min="3" max="3" width="27" style="2" bestFit="1" customWidth="1"/>
    <col min="4" max="43" width="4.5546875" style="2" customWidth="1"/>
    <col min="44" max="44" width="5.5546875" style="2" customWidth="1"/>
    <col min="45" max="45" width="10.33203125" style="2" customWidth="1"/>
    <col min="46" max="46" width="8.44140625" style="2" customWidth="1"/>
    <col min="47" max="47" width="23.44140625" style="8" customWidth="1"/>
    <col min="48" max="48" width="9.109375" style="9"/>
    <col min="49" max="49" width="25" style="9" customWidth="1"/>
    <col min="50" max="82" width="0" style="2" hidden="1" customWidth="1"/>
    <col min="83" max="16384" width="9.109375" style="2"/>
  </cols>
  <sheetData>
    <row r="1" spans="1:49" ht="33.75" customHeight="1" thickBot="1" x14ac:dyDescent="0.3">
      <c r="A1" s="234" t="s">
        <v>21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5"/>
      <c r="AU1" s="167" t="s">
        <v>31</v>
      </c>
      <c r="AV1" s="167"/>
      <c r="AW1" s="167"/>
    </row>
    <row r="2" spans="1:49" ht="17.25" customHeight="1" x14ac:dyDescent="0.25">
      <c r="A2" s="243" t="s">
        <v>12</v>
      </c>
      <c r="B2" s="244"/>
      <c r="C2" s="245" t="str">
        <f>Liste!G4&amp;Liste!H4</f>
        <v>:SADREDDİN KONEVİ KIZ ANADOLU İ.H.L.</v>
      </c>
      <c r="D2" s="245"/>
      <c r="E2" s="245"/>
      <c r="F2" s="245"/>
      <c r="G2" s="245"/>
      <c r="H2" s="245"/>
      <c r="I2" s="245"/>
      <c r="J2" s="245"/>
      <c r="K2" s="245"/>
      <c r="L2" s="245"/>
      <c r="M2" s="245"/>
      <c r="N2" s="246"/>
      <c r="O2" s="15"/>
      <c r="P2" s="237" t="s">
        <v>11</v>
      </c>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9"/>
      <c r="AT2" s="5"/>
      <c r="AU2" s="167"/>
      <c r="AV2" s="167"/>
      <c r="AW2" s="167"/>
    </row>
    <row r="3" spans="1:49" ht="17.25" customHeight="1" thickBot="1" x14ac:dyDescent="0.3">
      <c r="A3" s="168" t="s">
        <v>13</v>
      </c>
      <c r="B3" s="169"/>
      <c r="C3" s="170" t="str">
        <f>Liste!G5&amp;Liste!H5</f>
        <v>:2021-2022</v>
      </c>
      <c r="D3" s="170"/>
      <c r="E3" s="235" t="s">
        <v>15</v>
      </c>
      <c r="F3" s="235"/>
      <c r="G3" s="235"/>
      <c r="H3" s="235"/>
      <c r="I3" s="170" t="str">
        <f>Liste!G6&amp;" "&amp;Liste!H6</f>
        <v>: 9/C</v>
      </c>
      <c r="J3" s="170"/>
      <c r="K3" s="170"/>
      <c r="L3" s="170"/>
      <c r="M3" s="170"/>
      <c r="N3" s="236"/>
      <c r="O3" s="3"/>
      <c r="P3" s="240"/>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2"/>
      <c r="AU3" s="167"/>
      <c r="AV3" s="167"/>
      <c r="AW3" s="167"/>
    </row>
    <row r="4" spans="1:49" ht="17.25" customHeight="1" x14ac:dyDescent="0.25">
      <c r="A4" s="168" t="s">
        <v>14</v>
      </c>
      <c r="B4" s="169"/>
      <c r="C4" s="170" t="s">
        <v>87</v>
      </c>
      <c r="D4" s="170"/>
      <c r="E4" s="235" t="s">
        <v>32</v>
      </c>
      <c r="F4" s="235"/>
      <c r="G4" s="235"/>
      <c r="H4" s="235"/>
      <c r="I4" s="170" t="s">
        <v>86</v>
      </c>
      <c r="J4" s="170"/>
      <c r="K4" s="170"/>
      <c r="L4" s="170"/>
      <c r="M4" s="170"/>
      <c r="N4" s="236"/>
      <c r="O4" s="15"/>
      <c r="P4" s="247" t="s">
        <v>18</v>
      </c>
      <c r="Q4" s="248"/>
      <c r="R4" s="248"/>
      <c r="S4" s="248"/>
      <c r="T4" s="248"/>
      <c r="U4" s="248"/>
      <c r="V4" s="248"/>
      <c r="W4" s="248"/>
      <c r="X4" s="248"/>
      <c r="Y4" s="248"/>
      <c r="Z4" s="248"/>
      <c r="AA4" s="248"/>
      <c r="AB4" s="249" t="e">
        <f>M15</f>
        <v>#DIV/0!</v>
      </c>
      <c r="AC4" s="249"/>
      <c r="AD4" s="249"/>
      <c r="AE4" s="249"/>
      <c r="AF4" s="249"/>
      <c r="AG4" s="249"/>
      <c r="AH4" s="249"/>
      <c r="AI4" s="249"/>
      <c r="AJ4" s="249"/>
      <c r="AK4" s="249"/>
      <c r="AL4" s="249"/>
      <c r="AM4" s="249"/>
      <c r="AN4" s="249"/>
      <c r="AO4" s="249"/>
      <c r="AP4" s="249"/>
      <c r="AQ4" s="249"/>
      <c r="AR4" s="249"/>
      <c r="AS4" s="35" t="s">
        <v>19</v>
      </c>
      <c r="AU4" s="167"/>
      <c r="AV4" s="167"/>
      <c r="AW4" s="167"/>
    </row>
    <row r="5" spans="1:49" ht="17.25" customHeight="1" thickBot="1" x14ac:dyDescent="0.3">
      <c r="A5" s="171" t="s">
        <v>26</v>
      </c>
      <c r="B5" s="172"/>
      <c r="C5" s="212" t="str">
        <f>Liste!G7&amp;Liste!H8</f>
        <v>:MEHMET DEMİRKAN</v>
      </c>
      <c r="D5" s="212"/>
      <c r="E5" s="230" t="s">
        <v>25</v>
      </c>
      <c r="F5" s="230"/>
      <c r="G5" s="230"/>
      <c r="H5" s="230"/>
      <c r="I5" s="212" t="str">
        <f>Liste!G8&amp;" "&amp;Liste!H7</f>
        <v>: MATEMATİK</v>
      </c>
      <c r="J5" s="212"/>
      <c r="K5" s="212"/>
      <c r="L5" s="212"/>
      <c r="M5" s="212"/>
      <c r="N5" s="250"/>
      <c r="O5" s="15"/>
      <c r="P5" s="207" t="s">
        <v>41</v>
      </c>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c r="AU5" s="167"/>
      <c r="AV5" s="167"/>
      <c r="AW5" s="167"/>
    </row>
    <row r="6" spans="1:49" ht="25.5" customHeight="1" thickBot="1" x14ac:dyDescent="0.3">
      <c r="A6" s="3"/>
      <c r="B6" s="3"/>
      <c r="C6" s="3"/>
      <c r="D6" s="3"/>
      <c r="E6" s="3"/>
      <c r="F6" s="3"/>
      <c r="G6" s="3"/>
      <c r="H6" s="3"/>
      <c r="I6" s="3"/>
      <c r="J6" s="3"/>
      <c r="K6" s="3"/>
      <c r="L6" s="3"/>
      <c r="M6" s="3"/>
      <c r="N6" s="3"/>
      <c r="O6" s="15"/>
      <c r="P6" s="218" t="str">
        <f>AW8&amp;AW9&amp;AW10&amp;AW11&amp;AW12&amp;AW13&amp;AW14&amp;AW15&amp;AW16&amp;AW17&amp;AW18&amp;AW19&amp;AW20&amp;AW21&amp;AW22&amp;AW23&amp;AW24&amp;AW25&amp;AW26&amp;AW27&amp;AW28&amp;AW29&amp;AW30&amp;AW31&amp;AW32&amp;AW33&amp;AW34&amp;AW35&amp;AW36&amp;AW37&amp;AW38&amp;AW39&amp;AW40&amp;AW41&amp;AW42&amp;AW43&amp;AW44&amp;AW45&amp;AW46&amp;AW47</f>
        <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20"/>
      <c r="AU6" s="167"/>
      <c r="AV6" s="167"/>
      <c r="AW6" s="167"/>
    </row>
    <row r="7" spans="1:49" ht="25.5" customHeight="1" thickBot="1" x14ac:dyDescent="0.3">
      <c r="A7" s="213" t="s">
        <v>20</v>
      </c>
      <c r="B7" s="214"/>
      <c r="C7" s="215"/>
      <c r="D7" s="41" t="s">
        <v>16</v>
      </c>
      <c r="E7" s="3"/>
      <c r="F7" s="176" t="s">
        <v>9</v>
      </c>
      <c r="G7" s="177"/>
      <c r="H7" s="177"/>
      <c r="I7" s="177"/>
      <c r="J7" s="177"/>
      <c r="K7" s="177"/>
      <c r="L7" s="177"/>
      <c r="M7" s="177"/>
      <c r="N7" s="178"/>
      <c r="O7" s="16"/>
      <c r="P7" s="218"/>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20"/>
      <c r="AU7" s="167"/>
      <c r="AV7" s="167"/>
      <c r="AW7" s="167"/>
    </row>
    <row r="8" spans="1:49" ht="25.5" customHeight="1" x14ac:dyDescent="0.25">
      <c r="A8" s="25">
        <v>1</v>
      </c>
      <c r="B8" s="166"/>
      <c r="C8" s="166"/>
      <c r="D8" s="48"/>
      <c r="E8" s="3"/>
      <c r="F8" s="210" t="s">
        <v>33</v>
      </c>
      <c r="G8" s="211"/>
      <c r="H8" s="211"/>
      <c r="I8" s="211"/>
      <c r="J8" s="211"/>
      <c r="K8" s="211"/>
      <c r="L8" s="211"/>
      <c r="M8" s="174">
        <f>COUNTIF(AS52:AS100,"GEÇMEZ")</f>
        <v>0</v>
      </c>
      <c r="N8" s="175"/>
      <c r="O8" s="16"/>
      <c r="P8" s="218"/>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20"/>
      <c r="AU8" s="10" t="str">
        <f t="shared" ref="AU8:AU25" si="0">IF(B8=0,"",B8)</f>
        <v/>
      </c>
      <c r="AV8" s="11" t="str">
        <f>D101</f>
        <v xml:space="preserve"> </v>
      </c>
      <c r="AW8" s="9" t="str">
        <f>IF(AV8&lt;50,"   * "&amp;AU8,"")</f>
        <v/>
      </c>
    </row>
    <row r="9" spans="1:49" ht="25.5" customHeight="1" thickBot="1" x14ac:dyDescent="0.3">
      <c r="A9" s="25">
        <v>2</v>
      </c>
      <c r="B9" s="166"/>
      <c r="C9" s="166"/>
      <c r="D9" s="48"/>
      <c r="E9" s="3"/>
      <c r="F9" s="210" t="s">
        <v>34</v>
      </c>
      <c r="G9" s="211"/>
      <c r="H9" s="211"/>
      <c r="I9" s="211"/>
      <c r="J9" s="211"/>
      <c r="K9" s="211"/>
      <c r="L9" s="211"/>
      <c r="M9" s="174">
        <f>COUNTIF(AS52:AS100,"GEÇER")</f>
        <v>0</v>
      </c>
      <c r="N9" s="175"/>
      <c r="O9" s="16"/>
      <c r="P9" s="218"/>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20"/>
      <c r="AU9" s="10" t="str">
        <f t="shared" si="0"/>
        <v/>
      </c>
      <c r="AV9" s="11" t="str">
        <f>E101</f>
        <v xml:space="preserve"> </v>
      </c>
      <c r="AW9" s="9" t="str">
        <f t="shared" ref="AW9:AW47" si="1">IF(AV9&lt;50,"   * "&amp;AU9,"")</f>
        <v/>
      </c>
    </row>
    <row r="10" spans="1:49" ht="17.25" customHeight="1" x14ac:dyDescent="0.25">
      <c r="A10" s="25">
        <v>3</v>
      </c>
      <c r="B10" s="166"/>
      <c r="C10" s="166"/>
      <c r="D10" s="48"/>
      <c r="E10" s="3"/>
      <c r="F10" s="210" t="s">
        <v>35</v>
      </c>
      <c r="G10" s="211"/>
      <c r="H10" s="211"/>
      <c r="I10" s="211"/>
      <c r="J10" s="211"/>
      <c r="K10" s="211"/>
      <c r="L10" s="211"/>
      <c r="M10" s="174">
        <f>COUNTIF(AS52:AS100,"ORTA")</f>
        <v>0</v>
      </c>
      <c r="N10" s="175"/>
      <c r="O10" s="16"/>
      <c r="P10" s="221" t="s">
        <v>42</v>
      </c>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3"/>
      <c r="AU10" s="10" t="str">
        <f t="shared" si="0"/>
        <v/>
      </c>
      <c r="AV10" s="11" t="str">
        <f>F101</f>
        <v xml:space="preserve"> </v>
      </c>
      <c r="AW10" s="9" t="str">
        <f t="shared" si="1"/>
        <v/>
      </c>
    </row>
    <row r="11" spans="1:49" ht="17.25" customHeight="1" x14ac:dyDescent="0.25">
      <c r="A11" s="25">
        <v>4</v>
      </c>
      <c r="B11" s="166"/>
      <c r="C11" s="166"/>
      <c r="D11" s="48"/>
      <c r="E11" s="3"/>
      <c r="F11" s="210" t="s">
        <v>36</v>
      </c>
      <c r="G11" s="211"/>
      <c r="H11" s="211"/>
      <c r="I11" s="211"/>
      <c r="J11" s="211"/>
      <c r="K11" s="211"/>
      <c r="L11" s="211"/>
      <c r="M11" s="174">
        <f>COUNTIF(AS52:AS100,"İYİ")</f>
        <v>0</v>
      </c>
      <c r="N11" s="175"/>
      <c r="O11" s="16"/>
      <c r="P11" s="224"/>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6"/>
      <c r="AU11" s="10" t="str">
        <f t="shared" si="0"/>
        <v/>
      </c>
      <c r="AV11" s="11" t="str">
        <f>G101</f>
        <v xml:space="preserve"> </v>
      </c>
      <c r="AW11" s="9" t="str">
        <f t="shared" si="1"/>
        <v/>
      </c>
    </row>
    <row r="12" spans="1:49" ht="17.25" customHeight="1" x14ac:dyDescent="0.25">
      <c r="A12" s="25">
        <v>5</v>
      </c>
      <c r="B12" s="166"/>
      <c r="C12" s="166"/>
      <c r="D12" s="48"/>
      <c r="E12" s="3"/>
      <c r="F12" s="210" t="s">
        <v>37</v>
      </c>
      <c r="G12" s="211"/>
      <c r="H12" s="211"/>
      <c r="I12" s="211"/>
      <c r="J12" s="211"/>
      <c r="K12" s="211"/>
      <c r="L12" s="211"/>
      <c r="M12" s="174">
        <f>COUNTIF(AS52:AS100,"PEKİYİ")</f>
        <v>0</v>
      </c>
      <c r="N12" s="175"/>
      <c r="O12" s="16"/>
      <c r="P12" s="224"/>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6"/>
      <c r="AU12" s="10" t="str">
        <f t="shared" si="0"/>
        <v/>
      </c>
      <c r="AV12" s="11" t="str">
        <f>H101</f>
        <v xml:space="preserve"> </v>
      </c>
      <c r="AW12" s="9" t="str">
        <f t="shared" si="1"/>
        <v/>
      </c>
    </row>
    <row r="13" spans="1:49" ht="17.25" customHeight="1" thickBot="1" x14ac:dyDescent="0.3">
      <c r="A13" s="25">
        <v>6</v>
      </c>
      <c r="B13" s="166"/>
      <c r="C13" s="166"/>
      <c r="D13" s="48"/>
      <c r="E13" s="3"/>
      <c r="F13" s="231"/>
      <c r="G13" s="232"/>
      <c r="H13" s="232"/>
      <c r="I13" s="232"/>
      <c r="J13" s="232"/>
      <c r="K13" s="232"/>
      <c r="L13" s="232"/>
      <c r="M13" s="232"/>
      <c r="N13" s="233"/>
      <c r="O13" s="16"/>
      <c r="P13" s="227"/>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9"/>
      <c r="AU13" s="10" t="str">
        <f t="shared" si="0"/>
        <v/>
      </c>
      <c r="AV13" s="11" t="str">
        <f>I101</f>
        <v xml:space="preserve"> </v>
      </c>
      <c r="AW13" s="9" t="str">
        <f t="shared" si="1"/>
        <v/>
      </c>
    </row>
    <row r="14" spans="1:49" ht="17.25" customHeight="1" x14ac:dyDescent="0.25">
      <c r="A14" s="25">
        <v>7</v>
      </c>
      <c r="B14" s="166"/>
      <c r="C14" s="166"/>
      <c r="D14" s="48"/>
      <c r="E14" s="3"/>
      <c r="F14" s="210" t="s">
        <v>10</v>
      </c>
      <c r="G14" s="211"/>
      <c r="H14" s="211"/>
      <c r="I14" s="211"/>
      <c r="J14" s="211"/>
      <c r="K14" s="211"/>
      <c r="L14" s="211"/>
      <c r="M14" s="216" t="str">
        <f>IF(COUNT(AR52:AR100)=0," ",SUM(AR52:AR100)/COUNT(AR52:AR100))</f>
        <v xml:space="preserve"> </v>
      </c>
      <c r="N14" s="217"/>
      <c r="O14" s="17"/>
      <c r="P14" s="36"/>
      <c r="Q14" s="37"/>
      <c r="R14" s="37"/>
      <c r="S14" s="37"/>
      <c r="T14" s="37"/>
      <c r="U14" s="37"/>
      <c r="V14" s="37"/>
      <c r="W14" s="37"/>
      <c r="X14" s="37"/>
      <c r="Y14" s="37"/>
      <c r="Z14" s="37"/>
      <c r="AA14" s="180" t="str">
        <f>Liste!H8</f>
        <v>MEHMET DEMİRKAN</v>
      </c>
      <c r="AB14" s="180"/>
      <c r="AC14" s="180"/>
      <c r="AD14" s="180"/>
      <c r="AE14" s="180"/>
      <c r="AF14" s="180"/>
      <c r="AG14" s="180"/>
      <c r="AH14" s="180"/>
      <c r="AI14" s="180"/>
      <c r="AJ14" s="180"/>
      <c r="AK14" s="180"/>
      <c r="AL14" s="180"/>
      <c r="AM14" s="180"/>
      <c r="AN14" s="180"/>
      <c r="AO14" s="180"/>
      <c r="AP14" s="180"/>
      <c r="AQ14" s="180"/>
      <c r="AR14" s="180"/>
      <c r="AS14" s="181"/>
      <c r="AU14" s="10" t="str">
        <f t="shared" si="0"/>
        <v/>
      </c>
      <c r="AV14" s="11" t="str">
        <f>J101</f>
        <v xml:space="preserve"> </v>
      </c>
      <c r="AW14" s="9" t="str">
        <f t="shared" si="1"/>
        <v/>
      </c>
    </row>
    <row r="15" spans="1:49" ht="17.25" customHeight="1" thickBot="1" x14ac:dyDescent="0.3">
      <c r="A15" s="25">
        <v>8</v>
      </c>
      <c r="B15" s="166"/>
      <c r="C15" s="166"/>
      <c r="D15" s="48"/>
      <c r="E15" s="3"/>
      <c r="F15" s="197" t="s">
        <v>40</v>
      </c>
      <c r="G15" s="198"/>
      <c r="H15" s="198"/>
      <c r="I15" s="198"/>
      <c r="J15" s="198"/>
      <c r="K15" s="198"/>
      <c r="L15" s="198"/>
      <c r="M15" s="195" t="e">
        <f>SUM(M9:M12)/SUM(M8:M12)</f>
        <v>#DIV/0!</v>
      </c>
      <c r="N15" s="196"/>
      <c r="O15" s="16"/>
      <c r="P15" s="38"/>
      <c r="Q15" s="39"/>
      <c r="R15" s="39"/>
      <c r="S15" s="39"/>
      <c r="T15" s="39"/>
      <c r="U15" s="39"/>
      <c r="V15" s="39"/>
      <c r="W15" s="39"/>
      <c r="X15" s="39"/>
      <c r="Y15" s="39"/>
      <c r="Z15" s="39"/>
      <c r="AA15" s="182" t="str">
        <f>Liste!H9</f>
        <v>MATEMATİK</v>
      </c>
      <c r="AB15" s="182"/>
      <c r="AC15" s="182"/>
      <c r="AD15" s="182"/>
      <c r="AE15" s="182"/>
      <c r="AF15" s="182"/>
      <c r="AG15" s="182"/>
      <c r="AH15" s="182"/>
      <c r="AI15" s="182"/>
      <c r="AJ15" s="182"/>
      <c r="AK15" s="182"/>
      <c r="AL15" s="182"/>
      <c r="AM15" s="182"/>
      <c r="AN15" s="182"/>
      <c r="AO15" s="182"/>
      <c r="AP15" s="182"/>
      <c r="AQ15" s="182"/>
      <c r="AR15" s="182"/>
      <c r="AS15" s="183"/>
      <c r="AU15" s="10" t="str">
        <f t="shared" si="0"/>
        <v/>
      </c>
      <c r="AV15" s="11" t="str">
        <f>K101</f>
        <v xml:space="preserve"> </v>
      </c>
      <c r="AW15" s="9" t="str">
        <f t="shared" si="1"/>
        <v/>
      </c>
    </row>
    <row r="16" spans="1:49" ht="17.25" customHeight="1" thickBot="1" x14ac:dyDescent="0.3">
      <c r="A16" s="25">
        <v>9</v>
      </c>
      <c r="B16" s="166"/>
      <c r="C16" s="166"/>
      <c r="D16" s="48"/>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4"/>
      <c r="AU16" s="10" t="str">
        <f t="shared" si="0"/>
        <v/>
      </c>
      <c r="AV16" s="11" t="str">
        <f>L101</f>
        <v xml:space="preserve"> </v>
      </c>
      <c r="AW16" s="9" t="str">
        <f t="shared" si="1"/>
        <v/>
      </c>
    </row>
    <row r="17" spans="1:49" ht="17.25" customHeight="1" x14ac:dyDescent="0.25">
      <c r="A17" s="25">
        <v>10</v>
      </c>
      <c r="B17" s="166"/>
      <c r="C17" s="166"/>
      <c r="D17" s="48"/>
      <c r="E17" s="15"/>
      <c r="F17" s="190" t="s">
        <v>17</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2"/>
      <c r="AU17" s="10" t="str">
        <f t="shared" si="0"/>
        <v/>
      </c>
      <c r="AV17" s="11" t="str">
        <f>M101</f>
        <v xml:space="preserve"> </v>
      </c>
      <c r="AW17" s="9" t="str">
        <f t="shared" si="1"/>
        <v/>
      </c>
    </row>
    <row r="18" spans="1:49" ht="17.25" customHeight="1" x14ac:dyDescent="0.25">
      <c r="A18" s="25">
        <v>11</v>
      </c>
      <c r="B18" s="166"/>
      <c r="C18" s="166"/>
      <c r="D18" s="48"/>
      <c r="E18" s="15"/>
      <c r="F18" s="19"/>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U18" s="10" t="str">
        <f t="shared" si="0"/>
        <v/>
      </c>
      <c r="AV18" s="11" t="str">
        <f>N101</f>
        <v xml:space="preserve"> </v>
      </c>
      <c r="AW18" s="9" t="str">
        <f t="shared" si="1"/>
        <v/>
      </c>
    </row>
    <row r="19" spans="1:49" ht="17.25" customHeight="1" x14ac:dyDescent="0.25">
      <c r="A19" s="25">
        <v>12</v>
      </c>
      <c r="B19" s="166"/>
      <c r="C19" s="166"/>
      <c r="D19" s="48"/>
      <c r="E19" s="15"/>
      <c r="F19" s="19"/>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U19" s="10" t="str">
        <f t="shared" si="0"/>
        <v/>
      </c>
      <c r="AV19" s="11" t="str">
        <f>O101</f>
        <v xml:space="preserve"> </v>
      </c>
      <c r="AW19" s="9" t="str">
        <f t="shared" si="1"/>
        <v/>
      </c>
    </row>
    <row r="20" spans="1:49" ht="17.25" customHeight="1" x14ac:dyDescent="0.25">
      <c r="A20" s="25">
        <v>13</v>
      </c>
      <c r="B20" s="166"/>
      <c r="C20" s="166"/>
      <c r="D20" s="48"/>
      <c r="E20" s="15"/>
      <c r="F20" s="1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1"/>
      <c r="AU20" s="10" t="str">
        <f t="shared" si="0"/>
        <v/>
      </c>
      <c r="AV20" s="11" t="str">
        <f>P101</f>
        <v xml:space="preserve"> </v>
      </c>
      <c r="AW20" s="9" t="str">
        <f t="shared" si="1"/>
        <v/>
      </c>
    </row>
    <row r="21" spans="1:49" ht="17.25" customHeight="1" x14ac:dyDescent="0.25">
      <c r="A21" s="25">
        <v>14</v>
      </c>
      <c r="B21" s="166"/>
      <c r="C21" s="166"/>
      <c r="D21" s="48"/>
      <c r="E21" s="15"/>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1"/>
      <c r="AU21" s="10" t="str">
        <f t="shared" si="0"/>
        <v/>
      </c>
      <c r="AV21" s="11" t="str">
        <f>Q101</f>
        <v xml:space="preserve"> </v>
      </c>
      <c r="AW21" s="9" t="str">
        <f t="shared" si="1"/>
        <v/>
      </c>
    </row>
    <row r="22" spans="1:49" ht="17.25" customHeight="1" x14ac:dyDescent="0.25">
      <c r="A22" s="25">
        <v>15</v>
      </c>
      <c r="B22" s="166"/>
      <c r="C22" s="166"/>
      <c r="D22" s="48"/>
      <c r="E22" s="15"/>
      <c r="F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c r="AU22" s="10" t="str">
        <f t="shared" si="0"/>
        <v/>
      </c>
      <c r="AV22" s="11" t="str">
        <f>R101</f>
        <v xml:space="preserve"> </v>
      </c>
      <c r="AW22" s="9" t="str">
        <f t="shared" si="1"/>
        <v/>
      </c>
    </row>
    <row r="23" spans="1:49" ht="17.25" customHeight="1" x14ac:dyDescent="0.25">
      <c r="A23" s="25">
        <v>16</v>
      </c>
      <c r="B23" s="166"/>
      <c r="C23" s="166"/>
      <c r="D23" s="48"/>
      <c r="E23" s="15"/>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c r="AU23" s="10" t="str">
        <f t="shared" si="0"/>
        <v/>
      </c>
      <c r="AV23" s="11" t="str">
        <f>S101</f>
        <v xml:space="preserve"> </v>
      </c>
      <c r="AW23" s="9" t="str">
        <f t="shared" si="1"/>
        <v/>
      </c>
    </row>
    <row r="24" spans="1:49" ht="17.25" customHeight="1" x14ac:dyDescent="0.25">
      <c r="A24" s="25">
        <v>17</v>
      </c>
      <c r="B24" s="166"/>
      <c r="C24" s="166"/>
      <c r="D24" s="48"/>
      <c r="E24" s="15"/>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1"/>
      <c r="AU24" s="10" t="str">
        <f t="shared" si="0"/>
        <v/>
      </c>
      <c r="AV24" s="11" t="str">
        <f>T101</f>
        <v xml:space="preserve"> </v>
      </c>
      <c r="AW24" s="9" t="str">
        <f t="shared" si="1"/>
        <v/>
      </c>
    </row>
    <row r="25" spans="1:49" ht="17.25" customHeight="1" x14ac:dyDescent="0.25">
      <c r="A25" s="25">
        <v>18</v>
      </c>
      <c r="B25" s="166"/>
      <c r="C25" s="166"/>
      <c r="D25" s="48"/>
      <c r="E25" s="15"/>
      <c r="F25" s="19"/>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1"/>
      <c r="AU25" s="10" t="str">
        <f t="shared" si="0"/>
        <v/>
      </c>
      <c r="AV25" s="11" t="str">
        <f>U101</f>
        <v xml:space="preserve"> </v>
      </c>
      <c r="AW25" s="9" t="str">
        <f t="shared" si="1"/>
        <v/>
      </c>
    </row>
    <row r="26" spans="1:49" ht="17.25" customHeight="1" x14ac:dyDescent="0.25">
      <c r="A26" s="25">
        <v>19</v>
      </c>
      <c r="B26" s="166"/>
      <c r="C26" s="166"/>
      <c r="D26" s="48"/>
      <c r="E26" s="15"/>
      <c r="F26" s="1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1"/>
      <c r="AU26" s="10" t="str">
        <f t="shared" ref="AU26:AU47" si="2">IF(B26=0,"",B26)</f>
        <v/>
      </c>
      <c r="AV26" s="11" t="str">
        <f>V101</f>
        <v xml:space="preserve"> </v>
      </c>
      <c r="AW26" s="9" t="str">
        <f t="shared" si="1"/>
        <v/>
      </c>
    </row>
    <row r="27" spans="1:49" ht="17.25" customHeight="1" x14ac:dyDescent="0.25">
      <c r="A27" s="25">
        <v>20</v>
      </c>
      <c r="B27" s="166"/>
      <c r="C27" s="166"/>
      <c r="D27" s="48"/>
      <c r="E27" s="15"/>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1"/>
      <c r="AU27" s="10" t="str">
        <f t="shared" si="2"/>
        <v/>
      </c>
      <c r="AV27" s="11" t="str">
        <f>W101</f>
        <v xml:space="preserve"> </v>
      </c>
      <c r="AW27" s="9" t="str">
        <f t="shared" si="1"/>
        <v/>
      </c>
    </row>
    <row r="28" spans="1:49" ht="17.25" customHeight="1" x14ac:dyDescent="0.25">
      <c r="A28" s="25">
        <v>21</v>
      </c>
      <c r="B28" s="166"/>
      <c r="C28" s="166"/>
      <c r="D28" s="48"/>
      <c r="E28" s="15"/>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1"/>
      <c r="AU28" s="10" t="str">
        <f t="shared" si="2"/>
        <v/>
      </c>
      <c r="AV28" s="11" t="str">
        <f>X101</f>
        <v xml:space="preserve"> </v>
      </c>
      <c r="AW28" s="9" t="str">
        <f t="shared" si="1"/>
        <v/>
      </c>
    </row>
    <row r="29" spans="1:49" ht="17.25" customHeight="1" x14ac:dyDescent="0.25">
      <c r="A29" s="25">
        <v>22</v>
      </c>
      <c r="B29" s="166"/>
      <c r="C29" s="166"/>
      <c r="D29" s="48"/>
      <c r="E29" s="15"/>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1"/>
      <c r="AU29" s="10" t="str">
        <f t="shared" si="2"/>
        <v/>
      </c>
      <c r="AV29" s="11" t="str">
        <f>Y101</f>
        <v xml:space="preserve"> </v>
      </c>
      <c r="AW29" s="9" t="str">
        <f t="shared" si="1"/>
        <v/>
      </c>
    </row>
    <row r="30" spans="1:49" ht="17.25" customHeight="1" x14ac:dyDescent="0.25">
      <c r="A30" s="25">
        <v>23</v>
      </c>
      <c r="B30" s="166"/>
      <c r="C30" s="166"/>
      <c r="D30" s="48"/>
      <c r="E30" s="15"/>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1"/>
      <c r="AU30" s="10" t="str">
        <f t="shared" si="2"/>
        <v/>
      </c>
      <c r="AV30" s="11" t="str">
        <f>Z101</f>
        <v xml:space="preserve"> </v>
      </c>
      <c r="AW30" s="9" t="str">
        <f t="shared" si="1"/>
        <v/>
      </c>
    </row>
    <row r="31" spans="1:49" ht="17.25" customHeight="1" x14ac:dyDescent="0.25">
      <c r="A31" s="25">
        <v>24</v>
      </c>
      <c r="B31" s="166"/>
      <c r="C31" s="166"/>
      <c r="D31" s="48"/>
      <c r="E31" s="15"/>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1"/>
      <c r="AU31" s="10" t="str">
        <f t="shared" si="2"/>
        <v/>
      </c>
      <c r="AV31" s="11" t="str">
        <f>AA101</f>
        <v xml:space="preserve"> </v>
      </c>
      <c r="AW31" s="9" t="str">
        <f t="shared" si="1"/>
        <v/>
      </c>
    </row>
    <row r="32" spans="1:49" ht="17.25" customHeight="1" x14ac:dyDescent="0.25">
      <c r="A32" s="25">
        <v>25</v>
      </c>
      <c r="B32" s="166"/>
      <c r="C32" s="166"/>
      <c r="D32" s="48"/>
      <c r="E32" s="15"/>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
      <c r="AU32" s="10" t="str">
        <f t="shared" si="2"/>
        <v/>
      </c>
      <c r="AV32" s="11" t="str">
        <f>AB101</f>
        <v xml:space="preserve"> </v>
      </c>
      <c r="AW32" s="9" t="str">
        <f t="shared" si="1"/>
        <v/>
      </c>
    </row>
    <row r="33" spans="1:49" ht="17.25" customHeight="1" x14ac:dyDescent="0.25">
      <c r="A33" s="25">
        <v>26</v>
      </c>
      <c r="B33" s="166"/>
      <c r="C33" s="166"/>
      <c r="D33" s="48"/>
      <c r="E33" s="15"/>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
      <c r="AU33" s="10" t="str">
        <f t="shared" si="2"/>
        <v/>
      </c>
      <c r="AV33" s="11" t="str">
        <f>AC101</f>
        <v xml:space="preserve"> </v>
      </c>
      <c r="AW33" s="9" t="str">
        <f t="shared" si="1"/>
        <v/>
      </c>
    </row>
    <row r="34" spans="1:49" ht="17.25" customHeight="1" x14ac:dyDescent="0.25">
      <c r="A34" s="25">
        <v>27</v>
      </c>
      <c r="B34" s="166"/>
      <c r="C34" s="166"/>
      <c r="D34" s="48"/>
      <c r="E34" s="15"/>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1"/>
      <c r="AU34" s="10" t="str">
        <f t="shared" si="2"/>
        <v/>
      </c>
      <c r="AV34" s="11" t="str">
        <f>AD101</f>
        <v xml:space="preserve"> </v>
      </c>
      <c r="AW34" s="9" t="str">
        <f t="shared" si="1"/>
        <v/>
      </c>
    </row>
    <row r="35" spans="1:49" ht="17.25" customHeight="1" x14ac:dyDescent="0.25">
      <c r="A35" s="25">
        <v>28</v>
      </c>
      <c r="B35" s="166"/>
      <c r="C35" s="166"/>
      <c r="D35" s="48"/>
      <c r="E35" s="15"/>
      <c r="F35" s="19"/>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1"/>
      <c r="AU35" s="10" t="str">
        <f t="shared" si="2"/>
        <v/>
      </c>
      <c r="AV35" s="11" t="str">
        <f>AE101</f>
        <v xml:space="preserve"> </v>
      </c>
      <c r="AW35" s="9" t="str">
        <f t="shared" si="1"/>
        <v/>
      </c>
    </row>
    <row r="36" spans="1:49" ht="17.25" customHeight="1" x14ac:dyDescent="0.25">
      <c r="A36" s="25">
        <v>29</v>
      </c>
      <c r="B36" s="166"/>
      <c r="C36" s="166"/>
      <c r="D36" s="48"/>
      <c r="E36" s="15"/>
      <c r="F36" s="19"/>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1"/>
      <c r="AU36" s="10" t="str">
        <f t="shared" si="2"/>
        <v/>
      </c>
      <c r="AV36" s="11" t="str">
        <f>AF101</f>
        <v xml:space="preserve"> </v>
      </c>
      <c r="AW36" s="9" t="str">
        <f t="shared" si="1"/>
        <v/>
      </c>
    </row>
    <row r="37" spans="1:49" ht="17.25" customHeight="1" x14ac:dyDescent="0.25">
      <c r="A37" s="25">
        <v>30</v>
      </c>
      <c r="B37" s="166"/>
      <c r="C37" s="166"/>
      <c r="D37" s="48"/>
      <c r="E37" s="15"/>
      <c r="F37" s="19"/>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1"/>
      <c r="AU37" s="10" t="str">
        <f t="shared" si="2"/>
        <v/>
      </c>
      <c r="AV37" s="11" t="str">
        <f>AG101</f>
        <v xml:space="preserve"> </v>
      </c>
      <c r="AW37" s="9" t="str">
        <f t="shared" si="1"/>
        <v/>
      </c>
    </row>
    <row r="38" spans="1:49" ht="17.25" customHeight="1" x14ac:dyDescent="0.25">
      <c r="A38" s="25">
        <v>31</v>
      </c>
      <c r="B38" s="166"/>
      <c r="C38" s="166"/>
      <c r="D38" s="48"/>
      <c r="E38" s="15"/>
      <c r="F38" s="19"/>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1"/>
      <c r="AU38" s="10" t="str">
        <f t="shared" si="2"/>
        <v/>
      </c>
      <c r="AV38" s="11" t="str">
        <f>AH101</f>
        <v xml:space="preserve"> </v>
      </c>
      <c r="AW38" s="9" t="str">
        <f t="shared" si="1"/>
        <v/>
      </c>
    </row>
    <row r="39" spans="1:49" ht="17.25" customHeight="1" x14ac:dyDescent="0.25">
      <c r="A39" s="25">
        <v>32</v>
      </c>
      <c r="B39" s="166"/>
      <c r="C39" s="166"/>
      <c r="D39" s="48"/>
      <c r="E39" s="15"/>
      <c r="F39" s="19"/>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1"/>
      <c r="AU39" s="10" t="str">
        <f t="shared" si="2"/>
        <v/>
      </c>
      <c r="AV39" s="11" t="str">
        <f>AI101</f>
        <v xml:space="preserve"> </v>
      </c>
      <c r="AW39" s="9" t="str">
        <f t="shared" si="1"/>
        <v/>
      </c>
    </row>
    <row r="40" spans="1:49" ht="17.25" customHeight="1" x14ac:dyDescent="0.25">
      <c r="A40" s="25">
        <v>33</v>
      </c>
      <c r="B40" s="166"/>
      <c r="C40" s="166"/>
      <c r="D40" s="48"/>
      <c r="E40" s="15"/>
      <c r="F40" s="19"/>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1"/>
      <c r="AU40" s="10" t="str">
        <f t="shared" si="2"/>
        <v/>
      </c>
      <c r="AV40" s="11" t="str">
        <f>AJ101</f>
        <v xml:space="preserve"> </v>
      </c>
      <c r="AW40" s="9" t="str">
        <f t="shared" si="1"/>
        <v/>
      </c>
    </row>
    <row r="41" spans="1:49" ht="17.25" customHeight="1" x14ac:dyDescent="0.25">
      <c r="A41" s="25">
        <v>34</v>
      </c>
      <c r="B41" s="166"/>
      <c r="C41" s="166"/>
      <c r="D41" s="48"/>
      <c r="E41" s="15"/>
      <c r="F41" s="19"/>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1"/>
      <c r="AU41" s="10" t="str">
        <f t="shared" si="2"/>
        <v/>
      </c>
      <c r="AV41" s="11" t="str">
        <f>AK101</f>
        <v xml:space="preserve"> </v>
      </c>
      <c r="AW41" s="9" t="str">
        <f t="shared" si="1"/>
        <v/>
      </c>
    </row>
    <row r="42" spans="1:49" ht="17.25" customHeight="1" x14ac:dyDescent="0.25">
      <c r="A42" s="25">
        <v>35</v>
      </c>
      <c r="B42" s="166"/>
      <c r="C42" s="166"/>
      <c r="D42" s="48"/>
      <c r="E42" s="15"/>
      <c r="F42" s="19"/>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1"/>
      <c r="AU42" s="10" t="str">
        <f t="shared" si="2"/>
        <v/>
      </c>
      <c r="AV42" s="11" t="str">
        <f>AL101</f>
        <v xml:space="preserve"> </v>
      </c>
      <c r="AW42" s="9" t="str">
        <f t="shared" si="1"/>
        <v/>
      </c>
    </row>
    <row r="43" spans="1:49" ht="17.25" customHeight="1" x14ac:dyDescent="0.25">
      <c r="A43" s="25">
        <v>36</v>
      </c>
      <c r="B43" s="166"/>
      <c r="C43" s="166"/>
      <c r="D43" s="48"/>
      <c r="E43" s="15"/>
      <c r="F43" s="19"/>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1"/>
      <c r="AU43" s="10" t="str">
        <f t="shared" si="2"/>
        <v/>
      </c>
      <c r="AV43" s="11" t="str">
        <f>AM101</f>
        <v xml:space="preserve"> </v>
      </c>
      <c r="AW43" s="9" t="str">
        <f t="shared" si="1"/>
        <v/>
      </c>
    </row>
    <row r="44" spans="1:49" ht="17.25" customHeight="1" x14ac:dyDescent="0.25">
      <c r="A44" s="25">
        <v>37</v>
      </c>
      <c r="B44" s="166"/>
      <c r="C44" s="166"/>
      <c r="D44" s="48"/>
      <c r="E44" s="15"/>
      <c r="F44" s="19"/>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1"/>
      <c r="AU44" s="10" t="str">
        <f t="shared" si="2"/>
        <v/>
      </c>
      <c r="AV44" s="11" t="str">
        <f>AN101</f>
        <v xml:space="preserve"> </v>
      </c>
      <c r="AW44" s="9" t="str">
        <f t="shared" si="1"/>
        <v/>
      </c>
    </row>
    <row r="45" spans="1:49" ht="17.25" customHeight="1" x14ac:dyDescent="0.25">
      <c r="A45" s="25">
        <v>38</v>
      </c>
      <c r="B45" s="166"/>
      <c r="C45" s="166"/>
      <c r="D45" s="48"/>
      <c r="E45" s="15"/>
      <c r="F45" s="19"/>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1"/>
      <c r="AU45" s="10" t="str">
        <f t="shared" si="2"/>
        <v/>
      </c>
      <c r="AV45" s="11" t="str">
        <f>AO101</f>
        <v xml:space="preserve"> </v>
      </c>
      <c r="AW45" s="9" t="str">
        <f t="shared" si="1"/>
        <v/>
      </c>
    </row>
    <row r="46" spans="1:49" ht="17.25" customHeight="1" x14ac:dyDescent="0.25">
      <c r="A46" s="25">
        <v>39</v>
      </c>
      <c r="B46" s="166"/>
      <c r="C46" s="166"/>
      <c r="D46" s="48"/>
      <c r="E46" s="15"/>
      <c r="F46" s="19"/>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1"/>
      <c r="AU46" s="10" t="str">
        <f t="shared" si="2"/>
        <v/>
      </c>
      <c r="AV46" s="11" t="str">
        <f>AP101</f>
        <v xml:space="preserve"> </v>
      </c>
      <c r="AW46" s="9" t="str">
        <f t="shared" si="1"/>
        <v/>
      </c>
    </row>
    <row r="47" spans="1:49" ht="17.25" customHeight="1" x14ac:dyDescent="0.25">
      <c r="A47" s="25">
        <v>40</v>
      </c>
      <c r="B47" s="166"/>
      <c r="C47" s="166"/>
      <c r="D47" s="48"/>
      <c r="E47" s="15"/>
      <c r="F47" s="19"/>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1"/>
      <c r="AU47" s="10" t="str">
        <f t="shared" si="2"/>
        <v/>
      </c>
      <c r="AV47" s="11" t="str">
        <f>AQ101</f>
        <v xml:space="preserve"> </v>
      </c>
      <c r="AW47" s="9" t="str">
        <f t="shared" si="1"/>
        <v/>
      </c>
    </row>
    <row r="48" spans="1:49" ht="21" customHeight="1" thickBot="1" x14ac:dyDescent="0.3">
      <c r="A48" s="204" t="s">
        <v>8</v>
      </c>
      <c r="B48" s="205"/>
      <c r="C48" s="206"/>
      <c r="D48" s="26">
        <f>SUM(D8:D47)</f>
        <v>0</v>
      </c>
      <c r="E48" s="15"/>
      <c r="F48" s="22"/>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4"/>
      <c r="AU48" s="10"/>
      <c r="AV48" s="11"/>
    </row>
    <row r="49" spans="1:48" s="2" customFormat="1" ht="17.25" customHeight="1" thickBot="1" x14ac:dyDescent="0.3">
      <c r="A49" s="3"/>
      <c r="B49" s="3"/>
      <c r="C49" s="3"/>
      <c r="D49" s="3"/>
      <c r="E49" s="3"/>
      <c r="F49" s="1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U49" s="10"/>
      <c r="AV49" s="11"/>
    </row>
    <row r="50" spans="1:48" s="2" customFormat="1" ht="19.5" customHeight="1" x14ac:dyDescent="0.25">
      <c r="A50" s="201" t="s">
        <v>0</v>
      </c>
      <c r="B50" s="202"/>
      <c r="C50" s="203"/>
      <c r="D50" s="193" t="s">
        <v>1</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4"/>
      <c r="AR50" s="186" t="s">
        <v>6</v>
      </c>
      <c r="AS50" s="188" t="s">
        <v>2</v>
      </c>
      <c r="AU50" s="10"/>
      <c r="AV50" s="11"/>
    </row>
    <row r="51" spans="1:48" s="2" customFormat="1" ht="28.5" customHeight="1" thickBot="1" x14ac:dyDescent="0.3">
      <c r="A51" s="97" t="s">
        <v>43</v>
      </c>
      <c r="B51" s="98" t="s">
        <v>44</v>
      </c>
      <c r="C51" s="99" t="s">
        <v>45</v>
      </c>
      <c r="D51" s="94">
        <v>1</v>
      </c>
      <c r="E51" s="95">
        <v>2</v>
      </c>
      <c r="F51" s="95">
        <v>3</v>
      </c>
      <c r="G51" s="95">
        <v>4</v>
      </c>
      <c r="H51" s="95">
        <v>5</v>
      </c>
      <c r="I51" s="95">
        <v>6</v>
      </c>
      <c r="J51" s="95">
        <v>7</v>
      </c>
      <c r="K51" s="95">
        <v>8</v>
      </c>
      <c r="L51" s="95">
        <v>9</v>
      </c>
      <c r="M51" s="96">
        <v>10</v>
      </c>
      <c r="N51" s="94">
        <v>11</v>
      </c>
      <c r="O51" s="95">
        <v>12</v>
      </c>
      <c r="P51" s="95">
        <v>13</v>
      </c>
      <c r="Q51" s="95">
        <v>14</v>
      </c>
      <c r="R51" s="95">
        <v>15</v>
      </c>
      <c r="S51" s="95">
        <v>16</v>
      </c>
      <c r="T51" s="95">
        <v>17</v>
      </c>
      <c r="U51" s="95">
        <v>18</v>
      </c>
      <c r="V51" s="95">
        <v>19</v>
      </c>
      <c r="W51" s="96">
        <v>20</v>
      </c>
      <c r="X51" s="94">
        <v>21</v>
      </c>
      <c r="Y51" s="95">
        <v>22</v>
      </c>
      <c r="Z51" s="95">
        <v>23</v>
      </c>
      <c r="AA51" s="95">
        <v>24</v>
      </c>
      <c r="AB51" s="95">
        <v>25</v>
      </c>
      <c r="AC51" s="95">
        <v>26</v>
      </c>
      <c r="AD51" s="95">
        <v>27</v>
      </c>
      <c r="AE51" s="95">
        <v>28</v>
      </c>
      <c r="AF51" s="95">
        <v>29</v>
      </c>
      <c r="AG51" s="96">
        <v>30</v>
      </c>
      <c r="AH51" s="94">
        <v>31</v>
      </c>
      <c r="AI51" s="95">
        <v>32</v>
      </c>
      <c r="AJ51" s="94">
        <v>33</v>
      </c>
      <c r="AK51" s="95">
        <v>34</v>
      </c>
      <c r="AL51" s="94">
        <v>35</v>
      </c>
      <c r="AM51" s="95">
        <v>36</v>
      </c>
      <c r="AN51" s="94">
        <v>37</v>
      </c>
      <c r="AO51" s="95">
        <v>38</v>
      </c>
      <c r="AP51" s="94">
        <v>39</v>
      </c>
      <c r="AQ51" s="95">
        <v>40</v>
      </c>
      <c r="AR51" s="187"/>
      <c r="AS51" s="189"/>
      <c r="AU51" s="10"/>
      <c r="AV51" s="11"/>
    </row>
    <row r="52" spans="1:48" s="2" customFormat="1" ht="16.350000000000001" customHeight="1" x14ac:dyDescent="0.25">
      <c r="A52" s="18">
        <v>1</v>
      </c>
      <c r="B52" s="115">
        <f>IF(Liste!C5=0," ",Liste!C5)</f>
        <v>1</v>
      </c>
      <c r="C52" s="113" t="str">
        <f>IF(Liste!D5=0," ",Liste!D5)</f>
        <v>CEMRE NAZ TOPAÇ</v>
      </c>
      <c r="D52" s="101"/>
      <c r="E52" s="102"/>
      <c r="F52" s="101"/>
      <c r="G52" s="102"/>
      <c r="H52" s="101"/>
      <c r="I52" s="102"/>
      <c r="J52" s="101"/>
      <c r="K52" s="102"/>
      <c r="L52" s="101"/>
      <c r="M52" s="103"/>
      <c r="N52" s="101"/>
      <c r="O52" s="102"/>
      <c r="P52" s="102"/>
      <c r="Q52" s="102"/>
      <c r="R52" s="102"/>
      <c r="S52" s="102"/>
      <c r="T52" s="102"/>
      <c r="U52" s="102"/>
      <c r="V52" s="102"/>
      <c r="W52" s="103"/>
      <c r="X52" s="101"/>
      <c r="Y52" s="102"/>
      <c r="Z52" s="102"/>
      <c r="AA52" s="102"/>
      <c r="AB52" s="102"/>
      <c r="AC52" s="102"/>
      <c r="AD52" s="102"/>
      <c r="AE52" s="102"/>
      <c r="AF52" s="102"/>
      <c r="AG52" s="103"/>
      <c r="AH52" s="101"/>
      <c r="AI52" s="102"/>
      <c r="AJ52" s="102"/>
      <c r="AK52" s="102"/>
      <c r="AL52" s="102"/>
      <c r="AM52" s="102"/>
      <c r="AN52" s="102"/>
      <c r="AO52" s="104"/>
      <c r="AP52" s="104"/>
      <c r="AQ52" s="103"/>
      <c r="AR52" s="47" t="str">
        <f>IF(COUNTBLANK(D52:AQ52)=COLUMNS(D52:AQ52)," ",IF(SUM(D52:AQ52)=0,0,SUM(D52:AQ52)))</f>
        <v xml:space="preserve"> </v>
      </c>
      <c r="AS52" s="30" t="str">
        <f>IF(AR52=" "," ",IF(AR52&gt;=85,"PEKİYİ",IF(AR52&gt;=70,"İYİ",IF(AR52&gt;=60,"ORTA",IF(AR52&gt;=50,"GEÇER",IF(AR52&lt;50,"GEÇMEZ"))))))</f>
        <v xml:space="preserve"> </v>
      </c>
      <c r="AU52" s="10"/>
      <c r="AV52" s="11"/>
    </row>
    <row r="53" spans="1:48" s="2" customFormat="1" ht="16.350000000000001" customHeight="1" x14ac:dyDescent="0.25">
      <c r="A53" s="18">
        <v>2</v>
      </c>
      <c r="B53" s="115">
        <f>IF(Liste!C6=0," ",Liste!C6)</f>
        <v>93</v>
      </c>
      <c r="C53" s="113" t="str">
        <f>IF(Liste!D6=0," ",Liste!D6)</f>
        <v>ELİF NAZ AKMİL</v>
      </c>
      <c r="D53" s="101"/>
      <c r="E53" s="102"/>
      <c r="F53" s="102"/>
      <c r="G53" s="102"/>
      <c r="H53" s="102"/>
      <c r="I53" s="102"/>
      <c r="J53" s="102"/>
      <c r="K53" s="102"/>
      <c r="L53" s="102"/>
      <c r="M53" s="103"/>
      <c r="N53" s="101"/>
      <c r="O53" s="102"/>
      <c r="P53" s="102"/>
      <c r="Q53" s="102"/>
      <c r="R53" s="102"/>
      <c r="S53" s="102"/>
      <c r="T53" s="102"/>
      <c r="U53" s="102"/>
      <c r="V53" s="102"/>
      <c r="W53" s="103"/>
      <c r="X53" s="101"/>
      <c r="Y53" s="102"/>
      <c r="Z53" s="102"/>
      <c r="AA53" s="102"/>
      <c r="AB53" s="102"/>
      <c r="AC53" s="102"/>
      <c r="AD53" s="102"/>
      <c r="AE53" s="102"/>
      <c r="AF53" s="102"/>
      <c r="AG53" s="103"/>
      <c r="AH53" s="101"/>
      <c r="AI53" s="102"/>
      <c r="AJ53" s="102"/>
      <c r="AK53" s="102"/>
      <c r="AL53" s="102"/>
      <c r="AM53" s="102"/>
      <c r="AN53" s="102"/>
      <c r="AO53" s="104"/>
      <c r="AP53" s="104"/>
      <c r="AQ53" s="103"/>
      <c r="AR53" s="47" t="str">
        <f t="shared" ref="AR53:AR100" si="3">IF(COUNTBLANK(D53:AQ53)=COLUMNS(D53:AQ53)," ",IF(SUM(D53:AQ53)=0,0,SUM(D53:AQ53)))</f>
        <v xml:space="preserve"> </v>
      </c>
      <c r="AS53" s="30" t="str">
        <f t="shared" ref="AS53:AS100" si="4">IF(AR53=" "," ",IF(AR53&gt;=85,"PEKİYİ",IF(AR53&gt;=70,"İYİ",IF(AR53&gt;=60,"ORTA",IF(AR53&gt;=50,"GEÇER",IF(AR53&lt;50,"GEÇMEZ"))))))</f>
        <v xml:space="preserve"> </v>
      </c>
      <c r="AU53" s="10"/>
      <c r="AV53" s="11"/>
    </row>
    <row r="54" spans="1:48" s="2" customFormat="1" ht="16.350000000000001" customHeight="1" x14ac:dyDescent="0.25">
      <c r="A54" s="18">
        <v>3</v>
      </c>
      <c r="B54" s="115">
        <f>IF(Liste!C7=0," ",Liste!C7)</f>
        <v>109</v>
      </c>
      <c r="C54" s="113" t="str">
        <f>IF(Liste!D7=0," ",Liste!D7)</f>
        <v>AYŞENUR İLERU</v>
      </c>
      <c r="D54" s="101"/>
      <c r="E54" s="102"/>
      <c r="F54" s="102"/>
      <c r="G54" s="102"/>
      <c r="H54" s="102"/>
      <c r="I54" s="102"/>
      <c r="J54" s="102"/>
      <c r="K54" s="102"/>
      <c r="L54" s="102"/>
      <c r="M54" s="103"/>
      <c r="N54" s="101"/>
      <c r="O54" s="102"/>
      <c r="P54" s="102"/>
      <c r="Q54" s="102"/>
      <c r="R54" s="102"/>
      <c r="S54" s="102"/>
      <c r="T54" s="102"/>
      <c r="U54" s="102"/>
      <c r="V54" s="102"/>
      <c r="W54" s="103"/>
      <c r="X54" s="101"/>
      <c r="Y54" s="102"/>
      <c r="Z54" s="102"/>
      <c r="AA54" s="102"/>
      <c r="AB54" s="102"/>
      <c r="AC54" s="102"/>
      <c r="AD54" s="102"/>
      <c r="AE54" s="102"/>
      <c r="AF54" s="102"/>
      <c r="AG54" s="103"/>
      <c r="AH54" s="101"/>
      <c r="AI54" s="102"/>
      <c r="AJ54" s="102"/>
      <c r="AK54" s="102"/>
      <c r="AL54" s="102"/>
      <c r="AM54" s="102"/>
      <c r="AN54" s="102"/>
      <c r="AO54" s="104"/>
      <c r="AP54" s="104"/>
      <c r="AQ54" s="103"/>
      <c r="AR54" s="47" t="str">
        <f t="shared" si="3"/>
        <v xml:space="preserve"> </v>
      </c>
      <c r="AS54" s="30" t="str">
        <f t="shared" si="4"/>
        <v xml:space="preserve"> </v>
      </c>
      <c r="AU54" s="10"/>
      <c r="AV54" s="11"/>
    </row>
    <row r="55" spans="1:48" s="2" customFormat="1" ht="16.350000000000001" customHeight="1" x14ac:dyDescent="0.25">
      <c r="A55" s="18">
        <v>4</v>
      </c>
      <c r="B55" s="115">
        <f>IF(Liste!C8=0," ",Liste!C8)</f>
        <v>128</v>
      </c>
      <c r="C55" s="113" t="str">
        <f>IF(Liste!D8=0," ",Liste!D8)</f>
        <v>REYYAN GÜLEÇ</v>
      </c>
      <c r="D55" s="101"/>
      <c r="E55" s="102"/>
      <c r="F55" s="102"/>
      <c r="G55" s="102"/>
      <c r="H55" s="102"/>
      <c r="I55" s="102"/>
      <c r="J55" s="102"/>
      <c r="K55" s="102"/>
      <c r="L55" s="102"/>
      <c r="M55" s="103"/>
      <c r="N55" s="101"/>
      <c r="O55" s="102"/>
      <c r="P55" s="102"/>
      <c r="Q55" s="102"/>
      <c r="R55" s="102"/>
      <c r="S55" s="102"/>
      <c r="T55" s="102"/>
      <c r="U55" s="102"/>
      <c r="V55" s="102"/>
      <c r="W55" s="103"/>
      <c r="X55" s="101"/>
      <c r="Y55" s="102"/>
      <c r="Z55" s="102"/>
      <c r="AA55" s="102"/>
      <c r="AB55" s="102"/>
      <c r="AC55" s="102"/>
      <c r="AD55" s="102"/>
      <c r="AE55" s="102"/>
      <c r="AF55" s="102"/>
      <c r="AG55" s="103"/>
      <c r="AH55" s="101"/>
      <c r="AI55" s="102"/>
      <c r="AJ55" s="102"/>
      <c r="AK55" s="102"/>
      <c r="AL55" s="102"/>
      <c r="AM55" s="102"/>
      <c r="AN55" s="102"/>
      <c r="AO55" s="104"/>
      <c r="AP55" s="104"/>
      <c r="AQ55" s="103"/>
      <c r="AR55" s="47" t="str">
        <f t="shared" si="3"/>
        <v xml:space="preserve"> </v>
      </c>
      <c r="AS55" s="30" t="str">
        <f t="shared" si="4"/>
        <v xml:space="preserve"> </v>
      </c>
      <c r="AU55" s="10"/>
      <c r="AV55" s="11"/>
    </row>
    <row r="56" spans="1:48" s="2" customFormat="1" ht="16.350000000000001" customHeight="1" x14ac:dyDescent="0.25">
      <c r="A56" s="18">
        <v>5</v>
      </c>
      <c r="B56" s="115">
        <f>IF(Liste!C9=0," ",Liste!C9)</f>
        <v>157</v>
      </c>
      <c r="C56" s="113" t="str">
        <f>IF(Liste!D9=0," ",Liste!D9)</f>
        <v>SÜEDA BEYZA DOĞANER</v>
      </c>
      <c r="D56" s="101"/>
      <c r="E56" s="102"/>
      <c r="F56" s="102"/>
      <c r="G56" s="102"/>
      <c r="H56" s="102"/>
      <c r="I56" s="102"/>
      <c r="J56" s="102"/>
      <c r="K56" s="102"/>
      <c r="L56" s="102"/>
      <c r="M56" s="103"/>
      <c r="N56" s="101"/>
      <c r="O56" s="102"/>
      <c r="P56" s="102"/>
      <c r="Q56" s="102"/>
      <c r="R56" s="102"/>
      <c r="S56" s="102"/>
      <c r="T56" s="102"/>
      <c r="U56" s="102"/>
      <c r="V56" s="102"/>
      <c r="W56" s="103"/>
      <c r="X56" s="101"/>
      <c r="Y56" s="102"/>
      <c r="Z56" s="102"/>
      <c r="AA56" s="102"/>
      <c r="AB56" s="102"/>
      <c r="AC56" s="102"/>
      <c r="AD56" s="102"/>
      <c r="AE56" s="102"/>
      <c r="AF56" s="102"/>
      <c r="AG56" s="103"/>
      <c r="AH56" s="101"/>
      <c r="AI56" s="102"/>
      <c r="AJ56" s="102"/>
      <c r="AK56" s="102"/>
      <c r="AL56" s="102"/>
      <c r="AM56" s="102"/>
      <c r="AN56" s="102"/>
      <c r="AO56" s="104"/>
      <c r="AP56" s="104"/>
      <c r="AQ56" s="103"/>
      <c r="AR56" s="47" t="str">
        <f t="shared" si="3"/>
        <v xml:space="preserve"> </v>
      </c>
      <c r="AS56" s="30" t="str">
        <f t="shared" si="4"/>
        <v xml:space="preserve"> </v>
      </c>
      <c r="AU56" s="12"/>
      <c r="AV56" s="9"/>
    </row>
    <row r="57" spans="1:48" s="2" customFormat="1" ht="16.350000000000001" customHeight="1" x14ac:dyDescent="0.25">
      <c r="A57" s="18">
        <v>6</v>
      </c>
      <c r="B57" s="115">
        <f>IF(Liste!C10=0," ",Liste!C10)</f>
        <v>184</v>
      </c>
      <c r="C57" s="113" t="str">
        <f>IF(Liste!D10=0," ",Liste!D10)</f>
        <v>ÇİĞDEM ALKAN</v>
      </c>
      <c r="D57" s="101"/>
      <c r="E57" s="102"/>
      <c r="F57" s="102"/>
      <c r="G57" s="102"/>
      <c r="H57" s="102"/>
      <c r="I57" s="102"/>
      <c r="J57" s="102"/>
      <c r="K57" s="102"/>
      <c r="L57" s="102"/>
      <c r="M57" s="103"/>
      <c r="N57" s="101"/>
      <c r="O57" s="102"/>
      <c r="P57" s="102"/>
      <c r="Q57" s="102"/>
      <c r="R57" s="102"/>
      <c r="S57" s="102"/>
      <c r="T57" s="102"/>
      <c r="U57" s="102"/>
      <c r="V57" s="102"/>
      <c r="W57" s="103"/>
      <c r="X57" s="101"/>
      <c r="Y57" s="102"/>
      <c r="Z57" s="102"/>
      <c r="AA57" s="102"/>
      <c r="AB57" s="102"/>
      <c r="AC57" s="102"/>
      <c r="AD57" s="102"/>
      <c r="AE57" s="102"/>
      <c r="AF57" s="102"/>
      <c r="AG57" s="103"/>
      <c r="AH57" s="101"/>
      <c r="AI57" s="102"/>
      <c r="AJ57" s="102"/>
      <c r="AK57" s="102"/>
      <c r="AL57" s="102"/>
      <c r="AM57" s="102"/>
      <c r="AN57" s="102"/>
      <c r="AO57" s="104"/>
      <c r="AP57" s="104"/>
      <c r="AQ57" s="103"/>
      <c r="AR57" s="47" t="str">
        <f t="shared" si="3"/>
        <v xml:space="preserve"> </v>
      </c>
      <c r="AS57" s="30" t="str">
        <f t="shared" si="4"/>
        <v xml:space="preserve"> </v>
      </c>
      <c r="AU57" s="12"/>
      <c r="AV57" s="9"/>
    </row>
    <row r="58" spans="1:48" s="2" customFormat="1" ht="16.350000000000001" customHeight="1" x14ac:dyDescent="0.25">
      <c r="A58" s="18">
        <v>7</v>
      </c>
      <c r="B58" s="115">
        <f>IF(Liste!C11=0," ",Liste!C11)</f>
        <v>185</v>
      </c>
      <c r="C58" s="113" t="str">
        <f>IF(Liste!D11=0," ",Liste!D11)</f>
        <v>CEMİLE KAYADUMAN</v>
      </c>
      <c r="D58" s="101"/>
      <c r="E58" s="102"/>
      <c r="F58" s="102"/>
      <c r="G58" s="102"/>
      <c r="H58" s="102"/>
      <c r="I58" s="102"/>
      <c r="J58" s="102"/>
      <c r="K58" s="102"/>
      <c r="L58" s="102"/>
      <c r="M58" s="103"/>
      <c r="N58" s="101"/>
      <c r="O58" s="102"/>
      <c r="P58" s="102"/>
      <c r="Q58" s="102"/>
      <c r="R58" s="102"/>
      <c r="S58" s="102"/>
      <c r="T58" s="102"/>
      <c r="U58" s="102"/>
      <c r="V58" s="102"/>
      <c r="W58" s="103"/>
      <c r="X58" s="101"/>
      <c r="Y58" s="102"/>
      <c r="Z58" s="102"/>
      <c r="AA58" s="102"/>
      <c r="AB58" s="102"/>
      <c r="AC58" s="102"/>
      <c r="AD58" s="102"/>
      <c r="AE58" s="102"/>
      <c r="AF58" s="102"/>
      <c r="AG58" s="103"/>
      <c r="AH58" s="101"/>
      <c r="AI58" s="102"/>
      <c r="AJ58" s="102"/>
      <c r="AK58" s="102"/>
      <c r="AL58" s="102"/>
      <c r="AM58" s="102"/>
      <c r="AN58" s="102"/>
      <c r="AO58" s="104"/>
      <c r="AP58" s="104"/>
      <c r="AQ58" s="103"/>
      <c r="AR58" s="47" t="str">
        <f t="shared" si="3"/>
        <v xml:space="preserve"> </v>
      </c>
      <c r="AS58" s="30" t="str">
        <f t="shared" si="4"/>
        <v xml:space="preserve"> </v>
      </c>
      <c r="AU58" s="12"/>
      <c r="AV58" s="9"/>
    </row>
    <row r="59" spans="1:48" s="2" customFormat="1" ht="16.350000000000001" customHeight="1" x14ac:dyDescent="0.25">
      <c r="A59" s="18">
        <v>8</v>
      </c>
      <c r="B59" s="115">
        <f>IF(Liste!C12=0," ",Liste!C12)</f>
        <v>187</v>
      </c>
      <c r="C59" s="113" t="str">
        <f>IF(Liste!D12=0," ",Liste!D12)</f>
        <v>SAFİYE BÜŞRA AKBULUT</v>
      </c>
      <c r="D59" s="101"/>
      <c r="E59" s="102"/>
      <c r="F59" s="102"/>
      <c r="G59" s="102"/>
      <c r="H59" s="102"/>
      <c r="I59" s="102"/>
      <c r="J59" s="102"/>
      <c r="K59" s="102"/>
      <c r="L59" s="102"/>
      <c r="M59" s="103"/>
      <c r="N59" s="101"/>
      <c r="O59" s="102"/>
      <c r="P59" s="102"/>
      <c r="Q59" s="102"/>
      <c r="R59" s="102"/>
      <c r="S59" s="102"/>
      <c r="T59" s="102"/>
      <c r="U59" s="102"/>
      <c r="V59" s="102"/>
      <c r="W59" s="103"/>
      <c r="X59" s="101"/>
      <c r="Y59" s="102"/>
      <c r="Z59" s="102"/>
      <c r="AA59" s="102"/>
      <c r="AB59" s="102"/>
      <c r="AC59" s="102"/>
      <c r="AD59" s="102"/>
      <c r="AE59" s="102"/>
      <c r="AF59" s="102"/>
      <c r="AG59" s="103"/>
      <c r="AH59" s="101"/>
      <c r="AI59" s="102"/>
      <c r="AJ59" s="102"/>
      <c r="AK59" s="102"/>
      <c r="AL59" s="102"/>
      <c r="AM59" s="102"/>
      <c r="AN59" s="102"/>
      <c r="AO59" s="104"/>
      <c r="AP59" s="104"/>
      <c r="AQ59" s="103"/>
      <c r="AR59" s="47" t="str">
        <f t="shared" si="3"/>
        <v xml:space="preserve"> </v>
      </c>
      <c r="AS59" s="30" t="str">
        <f t="shared" si="4"/>
        <v xml:space="preserve"> </v>
      </c>
      <c r="AU59" s="12"/>
      <c r="AV59" s="9"/>
    </row>
    <row r="60" spans="1:48" s="2" customFormat="1" ht="16.350000000000001" customHeight="1" x14ac:dyDescent="0.25">
      <c r="A60" s="18">
        <v>9</v>
      </c>
      <c r="B60" s="115">
        <f>IF(Liste!C13=0," ",Liste!C13)</f>
        <v>188</v>
      </c>
      <c r="C60" s="113" t="str">
        <f>IF(Liste!D13=0," ",Liste!D13)</f>
        <v>SUEDA HANBAY</v>
      </c>
      <c r="D60" s="101"/>
      <c r="E60" s="102"/>
      <c r="F60" s="102"/>
      <c r="G60" s="102"/>
      <c r="H60" s="102"/>
      <c r="I60" s="102"/>
      <c r="J60" s="102"/>
      <c r="K60" s="102"/>
      <c r="L60" s="102"/>
      <c r="M60" s="103"/>
      <c r="N60" s="101"/>
      <c r="O60" s="102"/>
      <c r="P60" s="102"/>
      <c r="Q60" s="102"/>
      <c r="R60" s="102"/>
      <c r="S60" s="102"/>
      <c r="T60" s="102"/>
      <c r="U60" s="102"/>
      <c r="V60" s="102"/>
      <c r="W60" s="103"/>
      <c r="X60" s="101"/>
      <c r="Y60" s="102"/>
      <c r="Z60" s="102"/>
      <c r="AA60" s="102"/>
      <c r="AB60" s="102"/>
      <c r="AC60" s="102"/>
      <c r="AD60" s="102"/>
      <c r="AE60" s="102"/>
      <c r="AF60" s="102"/>
      <c r="AG60" s="103"/>
      <c r="AH60" s="101"/>
      <c r="AI60" s="102"/>
      <c r="AJ60" s="102"/>
      <c r="AK60" s="102"/>
      <c r="AL60" s="102"/>
      <c r="AM60" s="102"/>
      <c r="AN60" s="102"/>
      <c r="AO60" s="104"/>
      <c r="AP60" s="104"/>
      <c r="AQ60" s="103"/>
      <c r="AR60" s="47" t="str">
        <f t="shared" si="3"/>
        <v xml:space="preserve"> </v>
      </c>
      <c r="AS60" s="30" t="str">
        <f t="shared" si="4"/>
        <v xml:space="preserve"> </v>
      </c>
      <c r="AU60" s="12"/>
      <c r="AV60" s="9"/>
    </row>
    <row r="61" spans="1:48" s="2" customFormat="1" ht="16.350000000000001" customHeight="1" x14ac:dyDescent="0.25">
      <c r="A61" s="18">
        <v>10</v>
      </c>
      <c r="B61" s="115">
        <f>IF(Liste!C14=0," ",Liste!C14)</f>
        <v>189</v>
      </c>
      <c r="C61" s="113" t="str">
        <f>IF(Liste!D14=0," ",Liste!D14)</f>
        <v>MELİS YAYLACI</v>
      </c>
      <c r="D61" s="101"/>
      <c r="E61" s="102"/>
      <c r="F61" s="102"/>
      <c r="G61" s="102"/>
      <c r="H61" s="102"/>
      <c r="I61" s="102"/>
      <c r="J61" s="102"/>
      <c r="K61" s="102"/>
      <c r="L61" s="102"/>
      <c r="M61" s="103"/>
      <c r="N61" s="101"/>
      <c r="O61" s="102"/>
      <c r="P61" s="102"/>
      <c r="Q61" s="102"/>
      <c r="R61" s="102"/>
      <c r="S61" s="102"/>
      <c r="T61" s="102"/>
      <c r="U61" s="102"/>
      <c r="V61" s="102"/>
      <c r="W61" s="103"/>
      <c r="X61" s="101"/>
      <c r="Y61" s="102"/>
      <c r="Z61" s="102"/>
      <c r="AA61" s="102"/>
      <c r="AB61" s="102"/>
      <c r="AC61" s="102"/>
      <c r="AD61" s="102"/>
      <c r="AE61" s="102"/>
      <c r="AF61" s="102"/>
      <c r="AG61" s="103"/>
      <c r="AH61" s="101"/>
      <c r="AI61" s="102"/>
      <c r="AJ61" s="102"/>
      <c r="AK61" s="102"/>
      <c r="AL61" s="102"/>
      <c r="AM61" s="102"/>
      <c r="AN61" s="102"/>
      <c r="AO61" s="104"/>
      <c r="AP61" s="104"/>
      <c r="AQ61" s="103"/>
      <c r="AR61" s="47" t="str">
        <f t="shared" si="3"/>
        <v xml:space="preserve"> </v>
      </c>
      <c r="AS61" s="30" t="str">
        <f t="shared" si="4"/>
        <v xml:space="preserve"> </v>
      </c>
      <c r="AU61" s="12"/>
      <c r="AV61" s="9"/>
    </row>
    <row r="62" spans="1:48" s="2" customFormat="1" ht="16.350000000000001" customHeight="1" x14ac:dyDescent="0.25">
      <c r="A62" s="18">
        <v>11</v>
      </c>
      <c r="B62" s="115">
        <f>IF(Liste!C15=0," ",Liste!C15)</f>
        <v>191</v>
      </c>
      <c r="C62" s="113" t="str">
        <f>IF(Liste!D15=0," ",Liste!D15)</f>
        <v>ESRA KARAGÖZ</v>
      </c>
      <c r="D62" s="101"/>
      <c r="E62" s="102"/>
      <c r="F62" s="102"/>
      <c r="G62" s="102"/>
      <c r="H62" s="102"/>
      <c r="I62" s="102"/>
      <c r="J62" s="102"/>
      <c r="K62" s="102"/>
      <c r="L62" s="102"/>
      <c r="M62" s="103"/>
      <c r="N62" s="101"/>
      <c r="O62" s="102"/>
      <c r="P62" s="102"/>
      <c r="Q62" s="102"/>
      <c r="R62" s="102"/>
      <c r="S62" s="102"/>
      <c r="T62" s="102"/>
      <c r="U62" s="102"/>
      <c r="V62" s="102"/>
      <c r="W62" s="103"/>
      <c r="X62" s="101"/>
      <c r="Y62" s="102"/>
      <c r="Z62" s="102"/>
      <c r="AA62" s="102"/>
      <c r="AB62" s="102"/>
      <c r="AC62" s="102"/>
      <c r="AD62" s="102"/>
      <c r="AE62" s="102"/>
      <c r="AF62" s="102"/>
      <c r="AG62" s="103"/>
      <c r="AH62" s="101"/>
      <c r="AI62" s="102"/>
      <c r="AJ62" s="102"/>
      <c r="AK62" s="102"/>
      <c r="AL62" s="102"/>
      <c r="AM62" s="102"/>
      <c r="AN62" s="102"/>
      <c r="AO62" s="104"/>
      <c r="AP62" s="104"/>
      <c r="AQ62" s="103"/>
      <c r="AR62" s="47" t="str">
        <f t="shared" si="3"/>
        <v xml:space="preserve"> </v>
      </c>
      <c r="AS62" s="30" t="str">
        <f t="shared" si="4"/>
        <v xml:space="preserve"> </v>
      </c>
      <c r="AU62" s="12"/>
      <c r="AV62" s="9"/>
    </row>
    <row r="63" spans="1:48" s="2" customFormat="1" ht="16.350000000000001" customHeight="1" x14ac:dyDescent="0.25">
      <c r="A63" s="18">
        <v>12</v>
      </c>
      <c r="B63" s="115">
        <f>IF(Liste!C16=0," ",Liste!C16)</f>
        <v>192</v>
      </c>
      <c r="C63" s="113" t="str">
        <f>IF(Liste!D16=0," ",Liste!D16)</f>
        <v>BELİNAY ORUÇ</v>
      </c>
      <c r="D63" s="101"/>
      <c r="E63" s="102"/>
      <c r="F63" s="102"/>
      <c r="G63" s="102"/>
      <c r="H63" s="102"/>
      <c r="I63" s="102"/>
      <c r="J63" s="102"/>
      <c r="K63" s="102"/>
      <c r="L63" s="102"/>
      <c r="M63" s="103"/>
      <c r="N63" s="101"/>
      <c r="O63" s="102"/>
      <c r="P63" s="102"/>
      <c r="Q63" s="102"/>
      <c r="R63" s="102"/>
      <c r="S63" s="102"/>
      <c r="T63" s="102"/>
      <c r="U63" s="102"/>
      <c r="V63" s="102"/>
      <c r="W63" s="103"/>
      <c r="X63" s="101"/>
      <c r="Y63" s="102"/>
      <c r="Z63" s="102"/>
      <c r="AA63" s="102"/>
      <c r="AB63" s="102"/>
      <c r="AC63" s="102"/>
      <c r="AD63" s="102"/>
      <c r="AE63" s="102"/>
      <c r="AF63" s="102"/>
      <c r="AG63" s="103"/>
      <c r="AH63" s="101"/>
      <c r="AI63" s="102"/>
      <c r="AJ63" s="102"/>
      <c r="AK63" s="102"/>
      <c r="AL63" s="102"/>
      <c r="AM63" s="102"/>
      <c r="AN63" s="102"/>
      <c r="AO63" s="104"/>
      <c r="AP63" s="104"/>
      <c r="AQ63" s="103"/>
      <c r="AR63" s="47" t="str">
        <f t="shared" si="3"/>
        <v xml:space="preserve"> </v>
      </c>
      <c r="AS63" s="30" t="str">
        <f t="shared" si="4"/>
        <v xml:space="preserve"> </v>
      </c>
      <c r="AU63" s="12"/>
      <c r="AV63" s="9"/>
    </row>
    <row r="64" spans="1:48" s="2" customFormat="1" ht="16.350000000000001" customHeight="1" x14ac:dyDescent="0.25">
      <c r="A64" s="18">
        <v>13</v>
      </c>
      <c r="B64" s="115">
        <f>IF(Liste!C17=0," ",Liste!C17)</f>
        <v>194</v>
      </c>
      <c r="C64" s="113" t="str">
        <f>IF(Liste!D17=0," ",Liste!D17)</f>
        <v>GÜLŞEN BABACAN</v>
      </c>
      <c r="D64" s="101"/>
      <c r="E64" s="102"/>
      <c r="F64" s="102"/>
      <c r="G64" s="102"/>
      <c r="H64" s="102"/>
      <c r="I64" s="102"/>
      <c r="J64" s="102"/>
      <c r="K64" s="102"/>
      <c r="L64" s="102"/>
      <c r="M64" s="103"/>
      <c r="N64" s="101"/>
      <c r="O64" s="102"/>
      <c r="P64" s="102"/>
      <c r="Q64" s="102"/>
      <c r="R64" s="102"/>
      <c r="S64" s="102"/>
      <c r="T64" s="102"/>
      <c r="U64" s="102"/>
      <c r="V64" s="102"/>
      <c r="W64" s="103"/>
      <c r="X64" s="101"/>
      <c r="Y64" s="102"/>
      <c r="Z64" s="102"/>
      <c r="AA64" s="102"/>
      <c r="AB64" s="102"/>
      <c r="AC64" s="102"/>
      <c r="AD64" s="102"/>
      <c r="AE64" s="102"/>
      <c r="AF64" s="102"/>
      <c r="AG64" s="103"/>
      <c r="AH64" s="101"/>
      <c r="AI64" s="102"/>
      <c r="AJ64" s="102"/>
      <c r="AK64" s="102"/>
      <c r="AL64" s="102"/>
      <c r="AM64" s="102"/>
      <c r="AN64" s="102"/>
      <c r="AO64" s="104"/>
      <c r="AP64" s="104"/>
      <c r="AQ64" s="103"/>
      <c r="AR64" s="47" t="str">
        <f t="shared" si="3"/>
        <v xml:space="preserve"> </v>
      </c>
      <c r="AS64" s="30" t="str">
        <f t="shared" si="4"/>
        <v xml:space="preserve"> </v>
      </c>
      <c r="AU64" s="12"/>
      <c r="AV64" s="9"/>
    </row>
    <row r="65" spans="1:47" s="2" customFormat="1" ht="16.350000000000001" customHeight="1" x14ac:dyDescent="0.25">
      <c r="A65" s="18">
        <v>14</v>
      </c>
      <c r="B65" s="115">
        <f>IF(Liste!C18=0," ",Liste!C18)</f>
        <v>195</v>
      </c>
      <c r="C65" s="114" t="str">
        <f>IF(Liste!D18=0," ",Liste!D18)</f>
        <v>ELİF BERRA GÜZEL</v>
      </c>
      <c r="D65" s="101"/>
      <c r="E65" s="102"/>
      <c r="F65" s="102"/>
      <c r="G65" s="102"/>
      <c r="H65" s="102"/>
      <c r="I65" s="102"/>
      <c r="J65" s="102"/>
      <c r="K65" s="102"/>
      <c r="L65" s="102"/>
      <c r="M65" s="103"/>
      <c r="N65" s="101"/>
      <c r="O65" s="102"/>
      <c r="P65" s="102"/>
      <c r="Q65" s="102"/>
      <c r="R65" s="102"/>
      <c r="S65" s="102"/>
      <c r="T65" s="102"/>
      <c r="U65" s="102"/>
      <c r="V65" s="102"/>
      <c r="W65" s="103"/>
      <c r="X65" s="101"/>
      <c r="Y65" s="102"/>
      <c r="Z65" s="102"/>
      <c r="AA65" s="102"/>
      <c r="AB65" s="102"/>
      <c r="AC65" s="102"/>
      <c r="AD65" s="102"/>
      <c r="AE65" s="102"/>
      <c r="AF65" s="102"/>
      <c r="AG65" s="103"/>
      <c r="AH65" s="101"/>
      <c r="AI65" s="102"/>
      <c r="AJ65" s="102"/>
      <c r="AK65" s="102"/>
      <c r="AL65" s="102"/>
      <c r="AM65" s="102"/>
      <c r="AN65" s="102"/>
      <c r="AO65" s="104"/>
      <c r="AP65" s="104"/>
      <c r="AQ65" s="103"/>
      <c r="AR65" s="47" t="str">
        <f t="shared" si="3"/>
        <v xml:space="preserve"> </v>
      </c>
      <c r="AS65" s="30" t="str">
        <f t="shared" si="4"/>
        <v xml:space="preserve"> </v>
      </c>
      <c r="AU65" s="12"/>
    </row>
    <row r="66" spans="1:47" s="2" customFormat="1" ht="16.350000000000001" customHeight="1" x14ac:dyDescent="0.25">
      <c r="A66" s="18">
        <v>15</v>
      </c>
      <c r="B66" s="115">
        <f>IF(Liste!C19=0," ",Liste!C19)</f>
        <v>196</v>
      </c>
      <c r="C66" s="114" t="str">
        <f>IF(Liste!D19=0," ",Liste!D19)</f>
        <v>BEYZA NUR GÜRBÜZ</v>
      </c>
      <c r="D66" s="101"/>
      <c r="E66" s="102"/>
      <c r="F66" s="102"/>
      <c r="G66" s="102"/>
      <c r="H66" s="102"/>
      <c r="I66" s="102"/>
      <c r="J66" s="102"/>
      <c r="K66" s="102"/>
      <c r="L66" s="102"/>
      <c r="M66" s="103"/>
      <c r="N66" s="101"/>
      <c r="O66" s="102"/>
      <c r="P66" s="102"/>
      <c r="Q66" s="102"/>
      <c r="R66" s="102"/>
      <c r="S66" s="102"/>
      <c r="T66" s="102"/>
      <c r="U66" s="102"/>
      <c r="V66" s="102"/>
      <c r="W66" s="103"/>
      <c r="X66" s="101"/>
      <c r="Y66" s="102"/>
      <c r="Z66" s="102"/>
      <c r="AA66" s="102"/>
      <c r="AB66" s="102"/>
      <c r="AC66" s="102"/>
      <c r="AD66" s="102"/>
      <c r="AE66" s="102"/>
      <c r="AF66" s="102"/>
      <c r="AG66" s="103"/>
      <c r="AH66" s="101"/>
      <c r="AI66" s="102"/>
      <c r="AJ66" s="102"/>
      <c r="AK66" s="102"/>
      <c r="AL66" s="102"/>
      <c r="AM66" s="102"/>
      <c r="AN66" s="102"/>
      <c r="AO66" s="104"/>
      <c r="AP66" s="104"/>
      <c r="AQ66" s="103"/>
      <c r="AR66" s="47" t="str">
        <f t="shared" si="3"/>
        <v xml:space="preserve"> </v>
      </c>
      <c r="AS66" s="30" t="str">
        <f t="shared" si="4"/>
        <v xml:space="preserve"> </v>
      </c>
      <c r="AU66" s="12"/>
    </row>
    <row r="67" spans="1:47" s="2" customFormat="1" ht="16.350000000000001" customHeight="1" x14ac:dyDescent="0.25">
      <c r="A67" s="18">
        <v>16</v>
      </c>
      <c r="B67" s="115">
        <f>IF(Liste!C20=0," ",Liste!C20)</f>
        <v>197</v>
      </c>
      <c r="C67" s="114" t="str">
        <f>IF(Liste!D20=0," ",Liste!D20)</f>
        <v>KEVSER SU BAŞTÜRK</v>
      </c>
      <c r="D67" s="101"/>
      <c r="E67" s="102"/>
      <c r="F67" s="102"/>
      <c r="G67" s="102"/>
      <c r="H67" s="102"/>
      <c r="I67" s="102"/>
      <c r="J67" s="102"/>
      <c r="K67" s="102"/>
      <c r="L67" s="102"/>
      <c r="M67" s="103"/>
      <c r="N67" s="101"/>
      <c r="O67" s="102"/>
      <c r="P67" s="102"/>
      <c r="Q67" s="102"/>
      <c r="R67" s="102"/>
      <c r="S67" s="102"/>
      <c r="T67" s="102"/>
      <c r="U67" s="102"/>
      <c r="V67" s="102"/>
      <c r="W67" s="103"/>
      <c r="X67" s="101"/>
      <c r="Y67" s="102"/>
      <c r="Z67" s="102"/>
      <c r="AA67" s="102"/>
      <c r="AB67" s="102"/>
      <c r="AC67" s="102"/>
      <c r="AD67" s="102"/>
      <c r="AE67" s="102"/>
      <c r="AF67" s="102"/>
      <c r="AG67" s="103"/>
      <c r="AH67" s="101"/>
      <c r="AI67" s="102"/>
      <c r="AJ67" s="102"/>
      <c r="AK67" s="102"/>
      <c r="AL67" s="102"/>
      <c r="AM67" s="102"/>
      <c r="AN67" s="102"/>
      <c r="AO67" s="104"/>
      <c r="AP67" s="104"/>
      <c r="AQ67" s="103"/>
      <c r="AR67" s="47" t="str">
        <f t="shared" si="3"/>
        <v xml:space="preserve"> </v>
      </c>
      <c r="AS67" s="30" t="str">
        <f t="shared" si="4"/>
        <v xml:space="preserve"> </v>
      </c>
      <c r="AU67" s="12"/>
    </row>
    <row r="68" spans="1:47" s="2" customFormat="1" ht="16.350000000000001" customHeight="1" x14ac:dyDescent="0.25">
      <c r="A68" s="18">
        <v>17</v>
      </c>
      <c r="B68" s="115">
        <f>IF(Liste!C21=0," ",Liste!C21)</f>
        <v>198</v>
      </c>
      <c r="C68" s="114" t="str">
        <f>IF(Liste!D21=0," ",Liste!D21)</f>
        <v>RABİA KEVSER SÖNMEZ</v>
      </c>
      <c r="D68" s="101"/>
      <c r="E68" s="102"/>
      <c r="F68" s="102"/>
      <c r="G68" s="102"/>
      <c r="H68" s="102"/>
      <c r="I68" s="102"/>
      <c r="J68" s="102"/>
      <c r="K68" s="102"/>
      <c r="L68" s="102"/>
      <c r="M68" s="103"/>
      <c r="N68" s="101"/>
      <c r="O68" s="102"/>
      <c r="P68" s="102"/>
      <c r="Q68" s="102"/>
      <c r="R68" s="102"/>
      <c r="S68" s="102"/>
      <c r="T68" s="102"/>
      <c r="U68" s="102"/>
      <c r="V68" s="102"/>
      <c r="W68" s="103"/>
      <c r="X68" s="101"/>
      <c r="Y68" s="102"/>
      <c r="Z68" s="102"/>
      <c r="AA68" s="102"/>
      <c r="AB68" s="102"/>
      <c r="AC68" s="102"/>
      <c r="AD68" s="102"/>
      <c r="AE68" s="102"/>
      <c r="AF68" s="102"/>
      <c r="AG68" s="103"/>
      <c r="AH68" s="101"/>
      <c r="AI68" s="102"/>
      <c r="AJ68" s="102"/>
      <c r="AK68" s="102"/>
      <c r="AL68" s="102"/>
      <c r="AM68" s="102"/>
      <c r="AN68" s="102"/>
      <c r="AO68" s="104"/>
      <c r="AP68" s="104"/>
      <c r="AQ68" s="103"/>
      <c r="AR68" s="47" t="str">
        <f t="shared" si="3"/>
        <v xml:space="preserve"> </v>
      </c>
      <c r="AS68" s="30" t="str">
        <f t="shared" si="4"/>
        <v xml:space="preserve"> </v>
      </c>
      <c r="AU68" s="12"/>
    </row>
    <row r="69" spans="1:47" s="2" customFormat="1" ht="16.350000000000001" customHeight="1" x14ac:dyDescent="0.25">
      <c r="A69" s="18">
        <v>18</v>
      </c>
      <c r="B69" s="115">
        <f>IF(Liste!C22=0," ",Liste!C22)</f>
        <v>199</v>
      </c>
      <c r="C69" s="114" t="str">
        <f>IF(Liste!D22=0," ",Liste!D22)</f>
        <v>İREM BERK</v>
      </c>
      <c r="D69" s="101"/>
      <c r="E69" s="102"/>
      <c r="F69" s="102"/>
      <c r="G69" s="102"/>
      <c r="H69" s="102"/>
      <c r="I69" s="102"/>
      <c r="J69" s="102"/>
      <c r="K69" s="102"/>
      <c r="L69" s="102"/>
      <c r="M69" s="103"/>
      <c r="N69" s="101"/>
      <c r="O69" s="102"/>
      <c r="P69" s="102"/>
      <c r="Q69" s="102"/>
      <c r="R69" s="102"/>
      <c r="S69" s="102"/>
      <c r="T69" s="102"/>
      <c r="U69" s="102"/>
      <c r="V69" s="102"/>
      <c r="W69" s="103"/>
      <c r="X69" s="101"/>
      <c r="Y69" s="102"/>
      <c r="Z69" s="102"/>
      <c r="AA69" s="102"/>
      <c r="AB69" s="102"/>
      <c r="AC69" s="102"/>
      <c r="AD69" s="102"/>
      <c r="AE69" s="102"/>
      <c r="AF69" s="102"/>
      <c r="AG69" s="103"/>
      <c r="AH69" s="101"/>
      <c r="AI69" s="102"/>
      <c r="AJ69" s="102"/>
      <c r="AK69" s="102"/>
      <c r="AL69" s="102"/>
      <c r="AM69" s="102"/>
      <c r="AN69" s="102"/>
      <c r="AO69" s="104"/>
      <c r="AP69" s="104"/>
      <c r="AQ69" s="103"/>
      <c r="AR69" s="47" t="str">
        <f t="shared" si="3"/>
        <v xml:space="preserve"> </v>
      </c>
      <c r="AS69" s="30" t="str">
        <f t="shared" si="4"/>
        <v xml:space="preserve"> </v>
      </c>
      <c r="AU69" s="12"/>
    </row>
    <row r="70" spans="1:47" s="2" customFormat="1" ht="16.350000000000001" customHeight="1" x14ac:dyDescent="0.25">
      <c r="A70" s="18">
        <v>19</v>
      </c>
      <c r="B70" s="115">
        <f>IF(Liste!C23=0," ",Liste!C23)</f>
        <v>200</v>
      </c>
      <c r="C70" s="114" t="str">
        <f>IF(Liste!D23=0," ",Liste!D23)</f>
        <v>FATMA ZEHRA EMER</v>
      </c>
      <c r="D70" s="101"/>
      <c r="E70" s="102"/>
      <c r="F70" s="102"/>
      <c r="G70" s="102"/>
      <c r="H70" s="102"/>
      <c r="I70" s="102"/>
      <c r="J70" s="102"/>
      <c r="K70" s="102"/>
      <c r="L70" s="102"/>
      <c r="M70" s="103"/>
      <c r="N70" s="101"/>
      <c r="O70" s="102"/>
      <c r="P70" s="102"/>
      <c r="Q70" s="102"/>
      <c r="R70" s="102"/>
      <c r="S70" s="102"/>
      <c r="T70" s="102"/>
      <c r="U70" s="102"/>
      <c r="V70" s="102"/>
      <c r="W70" s="103"/>
      <c r="X70" s="101"/>
      <c r="Y70" s="102"/>
      <c r="Z70" s="102"/>
      <c r="AA70" s="102"/>
      <c r="AB70" s="102"/>
      <c r="AC70" s="102"/>
      <c r="AD70" s="102"/>
      <c r="AE70" s="102"/>
      <c r="AF70" s="102"/>
      <c r="AG70" s="103"/>
      <c r="AH70" s="101"/>
      <c r="AI70" s="102"/>
      <c r="AJ70" s="102"/>
      <c r="AK70" s="102"/>
      <c r="AL70" s="102"/>
      <c r="AM70" s="102"/>
      <c r="AN70" s="102"/>
      <c r="AO70" s="104"/>
      <c r="AP70" s="104"/>
      <c r="AQ70" s="103"/>
      <c r="AR70" s="47" t="str">
        <f t="shared" si="3"/>
        <v xml:space="preserve"> </v>
      </c>
      <c r="AS70" s="30" t="str">
        <f t="shared" si="4"/>
        <v xml:space="preserve"> </v>
      </c>
      <c r="AU70" s="12"/>
    </row>
    <row r="71" spans="1:47" s="2" customFormat="1" ht="16.350000000000001" customHeight="1" x14ac:dyDescent="0.25">
      <c r="A71" s="18">
        <v>20</v>
      </c>
      <c r="B71" s="115">
        <f>IF(Liste!C24=0," ",Liste!C24)</f>
        <v>201</v>
      </c>
      <c r="C71" s="114" t="str">
        <f>IF(Liste!D24=0," ",Liste!D24)</f>
        <v>İKRA NUR ÇETİN</v>
      </c>
      <c r="D71" s="101"/>
      <c r="E71" s="102"/>
      <c r="F71" s="102"/>
      <c r="G71" s="102"/>
      <c r="H71" s="102"/>
      <c r="I71" s="102"/>
      <c r="J71" s="102"/>
      <c r="K71" s="102"/>
      <c r="L71" s="102"/>
      <c r="M71" s="103"/>
      <c r="N71" s="101"/>
      <c r="O71" s="102"/>
      <c r="P71" s="102"/>
      <c r="Q71" s="102"/>
      <c r="R71" s="102"/>
      <c r="S71" s="102"/>
      <c r="T71" s="102"/>
      <c r="U71" s="102"/>
      <c r="V71" s="102"/>
      <c r="W71" s="103"/>
      <c r="X71" s="101"/>
      <c r="Y71" s="102"/>
      <c r="Z71" s="102"/>
      <c r="AA71" s="102"/>
      <c r="AB71" s="102"/>
      <c r="AC71" s="102"/>
      <c r="AD71" s="102"/>
      <c r="AE71" s="102"/>
      <c r="AF71" s="102"/>
      <c r="AG71" s="103"/>
      <c r="AH71" s="101"/>
      <c r="AI71" s="102"/>
      <c r="AJ71" s="102"/>
      <c r="AK71" s="102"/>
      <c r="AL71" s="102"/>
      <c r="AM71" s="102"/>
      <c r="AN71" s="102"/>
      <c r="AO71" s="104"/>
      <c r="AP71" s="104"/>
      <c r="AQ71" s="103"/>
      <c r="AR71" s="47" t="str">
        <f t="shared" si="3"/>
        <v xml:space="preserve"> </v>
      </c>
      <c r="AS71" s="30" t="str">
        <f t="shared" si="4"/>
        <v xml:space="preserve"> </v>
      </c>
      <c r="AU71" s="12"/>
    </row>
    <row r="72" spans="1:47" s="2" customFormat="1" ht="16.350000000000001" customHeight="1" x14ac:dyDescent="0.25">
      <c r="A72" s="18">
        <v>21</v>
      </c>
      <c r="B72" s="115">
        <f>IF(Liste!C25=0," ",Liste!C25)</f>
        <v>203</v>
      </c>
      <c r="C72" s="114" t="str">
        <f>IF(Liste!D25=0," ",Liste!D25)</f>
        <v>HATİCE BEYZA ÖZDEMİR</v>
      </c>
      <c r="D72" s="101"/>
      <c r="E72" s="102"/>
      <c r="F72" s="102"/>
      <c r="G72" s="102"/>
      <c r="H72" s="102"/>
      <c r="I72" s="102"/>
      <c r="J72" s="102"/>
      <c r="K72" s="102"/>
      <c r="L72" s="102"/>
      <c r="M72" s="103"/>
      <c r="N72" s="101"/>
      <c r="O72" s="102"/>
      <c r="P72" s="102"/>
      <c r="Q72" s="102"/>
      <c r="R72" s="102"/>
      <c r="S72" s="102"/>
      <c r="T72" s="102"/>
      <c r="U72" s="102"/>
      <c r="V72" s="102"/>
      <c r="W72" s="103"/>
      <c r="X72" s="101"/>
      <c r="Y72" s="102"/>
      <c r="Z72" s="102"/>
      <c r="AA72" s="102"/>
      <c r="AB72" s="102"/>
      <c r="AC72" s="102"/>
      <c r="AD72" s="102"/>
      <c r="AE72" s="102"/>
      <c r="AF72" s="102"/>
      <c r="AG72" s="103"/>
      <c r="AH72" s="101"/>
      <c r="AI72" s="102"/>
      <c r="AJ72" s="102"/>
      <c r="AK72" s="102"/>
      <c r="AL72" s="102"/>
      <c r="AM72" s="102"/>
      <c r="AN72" s="102"/>
      <c r="AO72" s="104"/>
      <c r="AP72" s="104"/>
      <c r="AQ72" s="103"/>
      <c r="AR72" s="47" t="str">
        <f t="shared" si="3"/>
        <v xml:space="preserve"> </v>
      </c>
      <c r="AS72" s="30" t="str">
        <f t="shared" si="4"/>
        <v xml:space="preserve"> </v>
      </c>
      <c r="AU72" s="12"/>
    </row>
    <row r="73" spans="1:47" s="2" customFormat="1" ht="16.350000000000001" customHeight="1" x14ac:dyDescent="0.25">
      <c r="A73" s="18">
        <v>22</v>
      </c>
      <c r="B73" s="115">
        <f>IF(Liste!C26=0," ",Liste!C26)</f>
        <v>204</v>
      </c>
      <c r="C73" s="114" t="str">
        <f>IF(Liste!D26=0," ",Liste!D26)</f>
        <v>MERYEM KILINÇ</v>
      </c>
      <c r="D73" s="101"/>
      <c r="E73" s="102"/>
      <c r="F73" s="102"/>
      <c r="G73" s="102"/>
      <c r="H73" s="102"/>
      <c r="I73" s="102"/>
      <c r="J73" s="102"/>
      <c r="K73" s="102"/>
      <c r="L73" s="102"/>
      <c r="M73" s="103"/>
      <c r="N73" s="101"/>
      <c r="O73" s="102"/>
      <c r="P73" s="102"/>
      <c r="Q73" s="102"/>
      <c r="R73" s="102"/>
      <c r="S73" s="102"/>
      <c r="T73" s="102"/>
      <c r="U73" s="102"/>
      <c r="V73" s="102"/>
      <c r="W73" s="103"/>
      <c r="X73" s="101"/>
      <c r="Y73" s="102"/>
      <c r="Z73" s="102"/>
      <c r="AA73" s="102"/>
      <c r="AB73" s="102"/>
      <c r="AC73" s="102"/>
      <c r="AD73" s="102"/>
      <c r="AE73" s="102"/>
      <c r="AF73" s="102"/>
      <c r="AG73" s="103"/>
      <c r="AH73" s="101"/>
      <c r="AI73" s="102"/>
      <c r="AJ73" s="102"/>
      <c r="AK73" s="102"/>
      <c r="AL73" s="102"/>
      <c r="AM73" s="102"/>
      <c r="AN73" s="102"/>
      <c r="AO73" s="104"/>
      <c r="AP73" s="104"/>
      <c r="AQ73" s="103"/>
      <c r="AR73" s="47" t="str">
        <f t="shared" si="3"/>
        <v xml:space="preserve"> </v>
      </c>
      <c r="AS73" s="30" t="str">
        <f t="shared" si="4"/>
        <v xml:space="preserve"> </v>
      </c>
      <c r="AU73" s="12"/>
    </row>
    <row r="74" spans="1:47" s="2" customFormat="1" ht="16.350000000000001" customHeight="1" x14ac:dyDescent="0.25">
      <c r="A74" s="18">
        <v>23</v>
      </c>
      <c r="B74" s="115">
        <f>IF(Liste!C27=0," ",Liste!C27)</f>
        <v>216</v>
      </c>
      <c r="C74" s="114" t="str">
        <f>IF(Liste!D27=0," ",Liste!D27)</f>
        <v>ÜMMÜGÜLSÜM TATAROĞLU</v>
      </c>
      <c r="D74" s="101"/>
      <c r="E74" s="102"/>
      <c r="F74" s="102"/>
      <c r="G74" s="102"/>
      <c r="H74" s="102"/>
      <c r="I74" s="102"/>
      <c r="J74" s="102"/>
      <c r="K74" s="102"/>
      <c r="L74" s="102"/>
      <c r="M74" s="103"/>
      <c r="N74" s="101"/>
      <c r="O74" s="102"/>
      <c r="P74" s="102"/>
      <c r="Q74" s="102"/>
      <c r="R74" s="102"/>
      <c r="S74" s="102"/>
      <c r="T74" s="102"/>
      <c r="U74" s="102"/>
      <c r="V74" s="102"/>
      <c r="W74" s="103"/>
      <c r="X74" s="101"/>
      <c r="Y74" s="102"/>
      <c r="Z74" s="102"/>
      <c r="AA74" s="102"/>
      <c r="AB74" s="102"/>
      <c r="AC74" s="102"/>
      <c r="AD74" s="102"/>
      <c r="AE74" s="102"/>
      <c r="AF74" s="102"/>
      <c r="AG74" s="103"/>
      <c r="AH74" s="101"/>
      <c r="AI74" s="102"/>
      <c r="AJ74" s="102"/>
      <c r="AK74" s="102"/>
      <c r="AL74" s="102"/>
      <c r="AM74" s="102"/>
      <c r="AN74" s="102"/>
      <c r="AO74" s="104"/>
      <c r="AP74" s="104"/>
      <c r="AQ74" s="103"/>
      <c r="AR74" s="47" t="str">
        <f t="shared" si="3"/>
        <v xml:space="preserve"> </v>
      </c>
      <c r="AS74" s="30" t="str">
        <f t="shared" si="4"/>
        <v xml:space="preserve"> </v>
      </c>
      <c r="AU74" s="12"/>
    </row>
    <row r="75" spans="1:47" s="2" customFormat="1" ht="16.350000000000001" customHeight="1" x14ac:dyDescent="0.25">
      <c r="A75" s="18">
        <v>24</v>
      </c>
      <c r="B75" s="115">
        <f>IF(Liste!C28=0," ",Liste!C28)</f>
        <v>218</v>
      </c>
      <c r="C75" s="114" t="str">
        <f>IF(Liste!D28=0," ",Liste!D28)</f>
        <v>ZEYNEP RANA AYTAN</v>
      </c>
      <c r="D75" s="101"/>
      <c r="E75" s="102"/>
      <c r="F75" s="102"/>
      <c r="G75" s="102"/>
      <c r="H75" s="102"/>
      <c r="I75" s="102"/>
      <c r="J75" s="102"/>
      <c r="K75" s="102"/>
      <c r="L75" s="102"/>
      <c r="M75" s="103"/>
      <c r="N75" s="101"/>
      <c r="O75" s="102"/>
      <c r="P75" s="102"/>
      <c r="Q75" s="102"/>
      <c r="R75" s="102"/>
      <c r="S75" s="102"/>
      <c r="T75" s="102"/>
      <c r="U75" s="102"/>
      <c r="V75" s="102"/>
      <c r="W75" s="103"/>
      <c r="X75" s="101"/>
      <c r="Y75" s="102"/>
      <c r="Z75" s="102"/>
      <c r="AA75" s="102"/>
      <c r="AB75" s="102"/>
      <c r="AC75" s="102"/>
      <c r="AD75" s="102"/>
      <c r="AE75" s="102"/>
      <c r="AF75" s="102"/>
      <c r="AG75" s="103"/>
      <c r="AH75" s="101"/>
      <c r="AI75" s="102"/>
      <c r="AJ75" s="102"/>
      <c r="AK75" s="102"/>
      <c r="AL75" s="102"/>
      <c r="AM75" s="102"/>
      <c r="AN75" s="102"/>
      <c r="AO75" s="104"/>
      <c r="AP75" s="104"/>
      <c r="AQ75" s="103"/>
      <c r="AR75" s="47" t="str">
        <f t="shared" si="3"/>
        <v xml:space="preserve"> </v>
      </c>
      <c r="AS75" s="30" t="str">
        <f t="shared" si="4"/>
        <v xml:space="preserve"> </v>
      </c>
      <c r="AU75" s="12"/>
    </row>
    <row r="76" spans="1:47" s="2" customFormat="1" ht="16.350000000000001" customHeight="1" x14ac:dyDescent="0.25">
      <c r="A76" s="18">
        <v>25</v>
      </c>
      <c r="B76" s="115">
        <f>IF(Liste!C29=0," ",Liste!C29)</f>
        <v>233</v>
      </c>
      <c r="C76" s="114" t="str">
        <f>IF(Liste!D29=0," ",Liste!D29)</f>
        <v>ELİF ERÇETİN</v>
      </c>
      <c r="D76" s="101"/>
      <c r="E76" s="102"/>
      <c r="F76" s="102"/>
      <c r="G76" s="102"/>
      <c r="H76" s="102"/>
      <c r="I76" s="102"/>
      <c r="J76" s="102"/>
      <c r="K76" s="102"/>
      <c r="L76" s="102"/>
      <c r="M76" s="103"/>
      <c r="N76" s="101"/>
      <c r="O76" s="102"/>
      <c r="P76" s="102"/>
      <c r="Q76" s="102"/>
      <c r="R76" s="102"/>
      <c r="S76" s="102"/>
      <c r="T76" s="102"/>
      <c r="U76" s="102"/>
      <c r="V76" s="102"/>
      <c r="W76" s="103"/>
      <c r="X76" s="101"/>
      <c r="Y76" s="102"/>
      <c r="Z76" s="102"/>
      <c r="AA76" s="102"/>
      <c r="AB76" s="102"/>
      <c r="AC76" s="102"/>
      <c r="AD76" s="102"/>
      <c r="AE76" s="102"/>
      <c r="AF76" s="102"/>
      <c r="AG76" s="103"/>
      <c r="AH76" s="101"/>
      <c r="AI76" s="102"/>
      <c r="AJ76" s="102"/>
      <c r="AK76" s="102"/>
      <c r="AL76" s="102"/>
      <c r="AM76" s="102"/>
      <c r="AN76" s="102"/>
      <c r="AO76" s="104"/>
      <c r="AP76" s="104"/>
      <c r="AQ76" s="103"/>
      <c r="AR76" s="47" t="str">
        <f t="shared" si="3"/>
        <v xml:space="preserve"> </v>
      </c>
      <c r="AS76" s="30" t="str">
        <f t="shared" si="4"/>
        <v xml:space="preserve"> </v>
      </c>
      <c r="AU76" s="12"/>
    </row>
    <row r="77" spans="1:47" s="2" customFormat="1" ht="16.350000000000001" customHeight="1" x14ac:dyDescent="0.25">
      <c r="A77" s="18">
        <v>26</v>
      </c>
      <c r="B77" s="115">
        <f>IF(Liste!C30=0," ",Liste!C30)</f>
        <v>176</v>
      </c>
      <c r="C77" s="114" t="str">
        <f>IF(Liste!D30=0," ",Liste!D30)</f>
        <v>HAYRUNNİSA BABACAN</v>
      </c>
      <c r="D77" s="101"/>
      <c r="E77" s="102"/>
      <c r="F77" s="102"/>
      <c r="G77" s="102"/>
      <c r="H77" s="102"/>
      <c r="I77" s="102"/>
      <c r="J77" s="102"/>
      <c r="K77" s="102"/>
      <c r="L77" s="102"/>
      <c r="M77" s="103"/>
      <c r="N77" s="101"/>
      <c r="O77" s="102"/>
      <c r="P77" s="102"/>
      <c r="Q77" s="102"/>
      <c r="R77" s="102"/>
      <c r="S77" s="102"/>
      <c r="T77" s="102"/>
      <c r="U77" s="102"/>
      <c r="V77" s="102"/>
      <c r="W77" s="103"/>
      <c r="X77" s="101"/>
      <c r="Y77" s="102"/>
      <c r="Z77" s="102"/>
      <c r="AA77" s="102"/>
      <c r="AB77" s="102"/>
      <c r="AC77" s="102"/>
      <c r="AD77" s="102"/>
      <c r="AE77" s="102"/>
      <c r="AF77" s="102"/>
      <c r="AG77" s="103"/>
      <c r="AH77" s="101"/>
      <c r="AI77" s="102"/>
      <c r="AJ77" s="102"/>
      <c r="AK77" s="102"/>
      <c r="AL77" s="102"/>
      <c r="AM77" s="102"/>
      <c r="AN77" s="102"/>
      <c r="AO77" s="104"/>
      <c r="AP77" s="104"/>
      <c r="AQ77" s="103"/>
      <c r="AR77" s="47" t="str">
        <f t="shared" si="3"/>
        <v xml:space="preserve"> </v>
      </c>
      <c r="AS77" s="30" t="str">
        <f t="shared" si="4"/>
        <v xml:space="preserve"> </v>
      </c>
      <c r="AU77" s="12"/>
    </row>
    <row r="78" spans="1:47" s="2" customFormat="1" ht="16.350000000000001" customHeight="1" x14ac:dyDescent="0.25">
      <c r="A78" s="18">
        <v>27</v>
      </c>
      <c r="B78" s="115" t="str">
        <f>IF(Liste!C31=0," ",Liste!C31)</f>
        <v xml:space="preserve"> </v>
      </c>
      <c r="C78" s="114" t="str">
        <f>IF(Liste!D31=0," ",Liste!D31)</f>
        <v xml:space="preserve"> </v>
      </c>
      <c r="D78" s="101"/>
      <c r="E78" s="102"/>
      <c r="F78" s="102"/>
      <c r="G78" s="102"/>
      <c r="H78" s="102"/>
      <c r="I78" s="102"/>
      <c r="J78" s="102"/>
      <c r="K78" s="102"/>
      <c r="L78" s="102"/>
      <c r="M78" s="103"/>
      <c r="N78" s="101"/>
      <c r="O78" s="102"/>
      <c r="P78" s="102"/>
      <c r="Q78" s="102"/>
      <c r="R78" s="102"/>
      <c r="S78" s="102"/>
      <c r="T78" s="102"/>
      <c r="U78" s="102"/>
      <c r="V78" s="102"/>
      <c r="W78" s="103"/>
      <c r="X78" s="101"/>
      <c r="Y78" s="102"/>
      <c r="Z78" s="102"/>
      <c r="AA78" s="102"/>
      <c r="AB78" s="102"/>
      <c r="AC78" s="102"/>
      <c r="AD78" s="102"/>
      <c r="AE78" s="102"/>
      <c r="AF78" s="102"/>
      <c r="AG78" s="103"/>
      <c r="AH78" s="101"/>
      <c r="AI78" s="102"/>
      <c r="AJ78" s="102"/>
      <c r="AK78" s="102"/>
      <c r="AL78" s="102"/>
      <c r="AM78" s="102"/>
      <c r="AN78" s="102"/>
      <c r="AO78" s="104"/>
      <c r="AP78" s="104"/>
      <c r="AQ78" s="103"/>
      <c r="AR78" s="47" t="str">
        <f t="shared" si="3"/>
        <v xml:space="preserve"> </v>
      </c>
      <c r="AS78" s="30" t="str">
        <f t="shared" si="4"/>
        <v xml:space="preserve"> </v>
      </c>
      <c r="AU78" s="12"/>
    </row>
    <row r="79" spans="1:47" s="2" customFormat="1" ht="16.350000000000001" customHeight="1" x14ac:dyDescent="0.25">
      <c r="A79" s="18">
        <v>28</v>
      </c>
      <c r="B79" s="115" t="str">
        <f>IF(Liste!C32=0," ",Liste!C32)</f>
        <v xml:space="preserve"> </v>
      </c>
      <c r="C79" s="114" t="str">
        <f>IF(Liste!D32=0," ",Liste!D32)</f>
        <v xml:space="preserve"> </v>
      </c>
      <c r="D79" s="101"/>
      <c r="E79" s="102"/>
      <c r="F79" s="102"/>
      <c r="G79" s="102"/>
      <c r="H79" s="102"/>
      <c r="I79" s="102"/>
      <c r="J79" s="102"/>
      <c r="K79" s="102"/>
      <c r="L79" s="102"/>
      <c r="M79" s="103"/>
      <c r="N79" s="101"/>
      <c r="O79" s="102"/>
      <c r="P79" s="102"/>
      <c r="Q79" s="102"/>
      <c r="R79" s="102"/>
      <c r="S79" s="102"/>
      <c r="T79" s="102"/>
      <c r="U79" s="102"/>
      <c r="V79" s="102"/>
      <c r="W79" s="103"/>
      <c r="X79" s="101"/>
      <c r="Y79" s="102"/>
      <c r="Z79" s="102"/>
      <c r="AA79" s="102"/>
      <c r="AB79" s="102"/>
      <c r="AC79" s="102"/>
      <c r="AD79" s="102"/>
      <c r="AE79" s="102"/>
      <c r="AF79" s="102"/>
      <c r="AG79" s="103"/>
      <c r="AH79" s="101"/>
      <c r="AI79" s="102"/>
      <c r="AJ79" s="102"/>
      <c r="AK79" s="102"/>
      <c r="AL79" s="102"/>
      <c r="AM79" s="102"/>
      <c r="AN79" s="102"/>
      <c r="AO79" s="104"/>
      <c r="AP79" s="104"/>
      <c r="AQ79" s="103"/>
      <c r="AR79" s="47" t="str">
        <f t="shared" si="3"/>
        <v xml:space="preserve"> </v>
      </c>
      <c r="AS79" s="30" t="str">
        <f t="shared" si="4"/>
        <v xml:space="preserve"> </v>
      </c>
      <c r="AU79" s="12"/>
    </row>
    <row r="80" spans="1:47" s="2" customFormat="1" ht="16.350000000000001" customHeight="1" x14ac:dyDescent="0.25">
      <c r="A80" s="18">
        <v>29</v>
      </c>
      <c r="B80" s="115" t="str">
        <f>IF(Liste!C33=0," ",Liste!C33)</f>
        <v xml:space="preserve"> </v>
      </c>
      <c r="C80" s="114" t="str">
        <f>IF(Liste!D33=0," ",Liste!D33)</f>
        <v xml:space="preserve"> </v>
      </c>
      <c r="D80" s="101"/>
      <c r="E80" s="102"/>
      <c r="F80" s="102"/>
      <c r="G80" s="102"/>
      <c r="H80" s="102"/>
      <c r="I80" s="102"/>
      <c r="J80" s="102"/>
      <c r="K80" s="102"/>
      <c r="L80" s="102"/>
      <c r="M80" s="103"/>
      <c r="N80" s="101"/>
      <c r="O80" s="102"/>
      <c r="P80" s="102"/>
      <c r="Q80" s="102"/>
      <c r="R80" s="102"/>
      <c r="S80" s="102"/>
      <c r="T80" s="102"/>
      <c r="U80" s="102"/>
      <c r="V80" s="102"/>
      <c r="W80" s="103"/>
      <c r="X80" s="101"/>
      <c r="Y80" s="102"/>
      <c r="Z80" s="102"/>
      <c r="AA80" s="102"/>
      <c r="AB80" s="102"/>
      <c r="AC80" s="102"/>
      <c r="AD80" s="102"/>
      <c r="AE80" s="102"/>
      <c r="AF80" s="102"/>
      <c r="AG80" s="103"/>
      <c r="AH80" s="101"/>
      <c r="AI80" s="102"/>
      <c r="AJ80" s="102"/>
      <c r="AK80" s="102"/>
      <c r="AL80" s="102"/>
      <c r="AM80" s="102"/>
      <c r="AN80" s="102"/>
      <c r="AO80" s="104"/>
      <c r="AP80" s="104"/>
      <c r="AQ80" s="103"/>
      <c r="AR80" s="47" t="str">
        <f t="shared" si="3"/>
        <v xml:space="preserve"> </v>
      </c>
      <c r="AS80" s="30" t="str">
        <f t="shared" si="4"/>
        <v xml:space="preserve"> </v>
      </c>
      <c r="AU80" s="12"/>
    </row>
    <row r="81" spans="1:47" s="2" customFormat="1" ht="16.350000000000001" customHeight="1" x14ac:dyDescent="0.25">
      <c r="A81" s="18">
        <v>30</v>
      </c>
      <c r="B81" s="115" t="str">
        <f>IF(Liste!C34=0," ",Liste!C34)</f>
        <v xml:space="preserve"> </v>
      </c>
      <c r="C81" s="114" t="str">
        <f>IF(Liste!D34=0," ",Liste!D34)</f>
        <v xml:space="preserve"> </v>
      </c>
      <c r="D81" s="101"/>
      <c r="E81" s="102"/>
      <c r="F81" s="102"/>
      <c r="G81" s="102"/>
      <c r="H81" s="102"/>
      <c r="I81" s="102"/>
      <c r="J81" s="102"/>
      <c r="K81" s="102"/>
      <c r="L81" s="102"/>
      <c r="M81" s="103"/>
      <c r="N81" s="101"/>
      <c r="O81" s="102"/>
      <c r="P81" s="102"/>
      <c r="Q81" s="102"/>
      <c r="R81" s="102"/>
      <c r="S81" s="102"/>
      <c r="T81" s="102"/>
      <c r="U81" s="102"/>
      <c r="V81" s="102"/>
      <c r="W81" s="103"/>
      <c r="X81" s="101"/>
      <c r="Y81" s="102"/>
      <c r="Z81" s="102"/>
      <c r="AA81" s="102"/>
      <c r="AB81" s="102"/>
      <c r="AC81" s="102"/>
      <c r="AD81" s="102"/>
      <c r="AE81" s="102"/>
      <c r="AF81" s="102"/>
      <c r="AG81" s="103"/>
      <c r="AH81" s="101"/>
      <c r="AI81" s="102"/>
      <c r="AJ81" s="102"/>
      <c r="AK81" s="102"/>
      <c r="AL81" s="102"/>
      <c r="AM81" s="102"/>
      <c r="AN81" s="102"/>
      <c r="AO81" s="104"/>
      <c r="AP81" s="104"/>
      <c r="AQ81" s="103"/>
      <c r="AR81" s="47" t="str">
        <f t="shared" si="3"/>
        <v xml:space="preserve"> </v>
      </c>
      <c r="AS81" s="30" t="str">
        <f t="shared" si="4"/>
        <v xml:space="preserve"> </v>
      </c>
      <c r="AU81" s="12"/>
    </row>
    <row r="82" spans="1:47" s="2" customFormat="1" ht="16.350000000000001" customHeight="1" x14ac:dyDescent="0.25">
      <c r="A82" s="18">
        <v>31</v>
      </c>
      <c r="B82" s="115" t="str">
        <f>IF(Liste!C35=0," ",Liste!C35)</f>
        <v xml:space="preserve"> </v>
      </c>
      <c r="C82" s="114" t="str">
        <f>IF(Liste!D35=0," ",Liste!D35)</f>
        <v xml:space="preserve"> </v>
      </c>
      <c r="D82" s="101"/>
      <c r="E82" s="102"/>
      <c r="F82" s="102"/>
      <c r="G82" s="102"/>
      <c r="H82" s="102"/>
      <c r="I82" s="102"/>
      <c r="J82" s="102"/>
      <c r="K82" s="102"/>
      <c r="L82" s="102"/>
      <c r="M82" s="103"/>
      <c r="N82" s="101"/>
      <c r="O82" s="102"/>
      <c r="P82" s="102"/>
      <c r="Q82" s="102"/>
      <c r="R82" s="102"/>
      <c r="S82" s="102"/>
      <c r="T82" s="102"/>
      <c r="U82" s="102"/>
      <c r="V82" s="102"/>
      <c r="W82" s="103"/>
      <c r="X82" s="101"/>
      <c r="Y82" s="102"/>
      <c r="Z82" s="102"/>
      <c r="AA82" s="102"/>
      <c r="AB82" s="102"/>
      <c r="AC82" s="102"/>
      <c r="AD82" s="102"/>
      <c r="AE82" s="102"/>
      <c r="AF82" s="102"/>
      <c r="AG82" s="103"/>
      <c r="AH82" s="101"/>
      <c r="AI82" s="102"/>
      <c r="AJ82" s="102"/>
      <c r="AK82" s="102"/>
      <c r="AL82" s="102"/>
      <c r="AM82" s="102"/>
      <c r="AN82" s="102"/>
      <c r="AO82" s="104"/>
      <c r="AP82" s="104"/>
      <c r="AQ82" s="103"/>
      <c r="AR82" s="47" t="str">
        <f t="shared" si="3"/>
        <v xml:space="preserve"> </v>
      </c>
      <c r="AS82" s="30" t="str">
        <f t="shared" si="4"/>
        <v xml:space="preserve"> </v>
      </c>
      <c r="AU82" s="12"/>
    </row>
    <row r="83" spans="1:47" s="2" customFormat="1" ht="16.350000000000001" customHeight="1" x14ac:dyDescent="0.25">
      <c r="A83" s="18">
        <v>32</v>
      </c>
      <c r="B83" s="115" t="str">
        <f>IF(Liste!C36=0," ",Liste!C36)</f>
        <v xml:space="preserve"> </v>
      </c>
      <c r="C83" s="114" t="str">
        <f>IF(Liste!D36=0," ",Liste!D36)</f>
        <v xml:space="preserve"> </v>
      </c>
      <c r="D83" s="101"/>
      <c r="E83" s="102"/>
      <c r="F83" s="102"/>
      <c r="G83" s="102"/>
      <c r="H83" s="102"/>
      <c r="I83" s="102"/>
      <c r="J83" s="102"/>
      <c r="K83" s="102"/>
      <c r="L83" s="102"/>
      <c r="M83" s="103"/>
      <c r="N83" s="101"/>
      <c r="O83" s="102"/>
      <c r="P83" s="102"/>
      <c r="Q83" s="102"/>
      <c r="R83" s="102"/>
      <c r="S83" s="102"/>
      <c r="T83" s="102"/>
      <c r="U83" s="102"/>
      <c r="V83" s="102"/>
      <c r="W83" s="103"/>
      <c r="X83" s="101"/>
      <c r="Y83" s="102"/>
      <c r="Z83" s="102"/>
      <c r="AA83" s="102"/>
      <c r="AB83" s="102"/>
      <c r="AC83" s="102"/>
      <c r="AD83" s="102"/>
      <c r="AE83" s="102"/>
      <c r="AF83" s="102"/>
      <c r="AG83" s="103"/>
      <c r="AH83" s="101"/>
      <c r="AI83" s="102"/>
      <c r="AJ83" s="102"/>
      <c r="AK83" s="102"/>
      <c r="AL83" s="102"/>
      <c r="AM83" s="102"/>
      <c r="AN83" s="102"/>
      <c r="AO83" s="104"/>
      <c r="AP83" s="104"/>
      <c r="AQ83" s="103"/>
      <c r="AR83" s="47" t="str">
        <f t="shared" si="3"/>
        <v xml:space="preserve"> </v>
      </c>
      <c r="AS83" s="30" t="str">
        <f t="shared" si="4"/>
        <v xml:space="preserve"> </v>
      </c>
      <c r="AU83" s="12"/>
    </row>
    <row r="84" spans="1:47" s="2" customFormat="1" ht="16.350000000000001" customHeight="1" x14ac:dyDescent="0.25">
      <c r="A84" s="18">
        <v>33</v>
      </c>
      <c r="B84" s="115" t="str">
        <f>IF(Liste!C37=0," ",Liste!C37)</f>
        <v xml:space="preserve"> </v>
      </c>
      <c r="C84" s="114" t="str">
        <f>IF(Liste!D37=0," ",Liste!D37)</f>
        <v xml:space="preserve"> </v>
      </c>
      <c r="D84" s="101"/>
      <c r="E84" s="102"/>
      <c r="F84" s="102"/>
      <c r="G84" s="102"/>
      <c r="H84" s="102"/>
      <c r="I84" s="102"/>
      <c r="J84" s="102"/>
      <c r="K84" s="102"/>
      <c r="L84" s="102"/>
      <c r="M84" s="103"/>
      <c r="N84" s="101"/>
      <c r="O84" s="102"/>
      <c r="P84" s="102"/>
      <c r="Q84" s="102"/>
      <c r="R84" s="102"/>
      <c r="S84" s="102"/>
      <c r="T84" s="102"/>
      <c r="U84" s="102"/>
      <c r="V84" s="102"/>
      <c r="W84" s="103"/>
      <c r="X84" s="101"/>
      <c r="Y84" s="102"/>
      <c r="Z84" s="102"/>
      <c r="AA84" s="102"/>
      <c r="AB84" s="102"/>
      <c r="AC84" s="102"/>
      <c r="AD84" s="102"/>
      <c r="AE84" s="102"/>
      <c r="AF84" s="102"/>
      <c r="AG84" s="103"/>
      <c r="AH84" s="101"/>
      <c r="AI84" s="102"/>
      <c r="AJ84" s="102"/>
      <c r="AK84" s="102"/>
      <c r="AL84" s="102"/>
      <c r="AM84" s="102"/>
      <c r="AN84" s="102"/>
      <c r="AO84" s="104"/>
      <c r="AP84" s="104"/>
      <c r="AQ84" s="103"/>
      <c r="AR84" s="47" t="str">
        <f t="shared" si="3"/>
        <v xml:space="preserve"> </v>
      </c>
      <c r="AS84" s="30" t="str">
        <f t="shared" si="4"/>
        <v xml:space="preserve"> </v>
      </c>
      <c r="AU84" s="12"/>
    </row>
    <row r="85" spans="1:47" s="2" customFormat="1" ht="16.350000000000001" customHeight="1" x14ac:dyDescent="0.25">
      <c r="A85" s="18">
        <v>34</v>
      </c>
      <c r="B85" s="115" t="str">
        <f>IF(Liste!C38=0," ",Liste!C38)</f>
        <v xml:space="preserve"> </v>
      </c>
      <c r="C85" s="114" t="str">
        <f>IF(Liste!D38=0," ",Liste!D38)</f>
        <v xml:space="preserve"> </v>
      </c>
      <c r="D85" s="101"/>
      <c r="E85" s="102"/>
      <c r="F85" s="102"/>
      <c r="G85" s="102"/>
      <c r="H85" s="102"/>
      <c r="I85" s="102"/>
      <c r="J85" s="102"/>
      <c r="K85" s="102"/>
      <c r="L85" s="102"/>
      <c r="M85" s="103"/>
      <c r="N85" s="101"/>
      <c r="O85" s="102"/>
      <c r="P85" s="102"/>
      <c r="Q85" s="102"/>
      <c r="R85" s="102"/>
      <c r="S85" s="102"/>
      <c r="T85" s="102"/>
      <c r="U85" s="102"/>
      <c r="V85" s="102"/>
      <c r="W85" s="103"/>
      <c r="X85" s="101"/>
      <c r="Y85" s="102"/>
      <c r="Z85" s="102"/>
      <c r="AA85" s="102"/>
      <c r="AB85" s="102"/>
      <c r="AC85" s="102"/>
      <c r="AD85" s="102"/>
      <c r="AE85" s="102"/>
      <c r="AF85" s="102"/>
      <c r="AG85" s="103"/>
      <c r="AH85" s="101"/>
      <c r="AI85" s="102"/>
      <c r="AJ85" s="102"/>
      <c r="AK85" s="102"/>
      <c r="AL85" s="102"/>
      <c r="AM85" s="102"/>
      <c r="AN85" s="102"/>
      <c r="AO85" s="104"/>
      <c r="AP85" s="104"/>
      <c r="AQ85" s="103"/>
      <c r="AR85" s="47" t="str">
        <f t="shared" si="3"/>
        <v xml:space="preserve"> </v>
      </c>
      <c r="AS85" s="30" t="str">
        <f t="shared" si="4"/>
        <v xml:space="preserve"> </v>
      </c>
      <c r="AU85" s="12"/>
    </row>
    <row r="86" spans="1:47" s="2" customFormat="1" ht="16.350000000000001" customHeight="1" x14ac:dyDescent="0.25">
      <c r="A86" s="18">
        <v>35</v>
      </c>
      <c r="B86" s="115" t="str">
        <f>IF(Liste!C39=0," ",Liste!C39)</f>
        <v xml:space="preserve"> </v>
      </c>
      <c r="C86" s="114" t="str">
        <f>IF(Liste!D39=0," ",Liste!D39)</f>
        <v xml:space="preserve"> </v>
      </c>
      <c r="D86" s="101"/>
      <c r="E86" s="102"/>
      <c r="F86" s="102"/>
      <c r="G86" s="102"/>
      <c r="H86" s="102"/>
      <c r="I86" s="102"/>
      <c r="J86" s="102"/>
      <c r="K86" s="102"/>
      <c r="L86" s="102"/>
      <c r="M86" s="103"/>
      <c r="N86" s="101"/>
      <c r="O86" s="102"/>
      <c r="P86" s="102"/>
      <c r="Q86" s="102"/>
      <c r="R86" s="102"/>
      <c r="S86" s="102"/>
      <c r="T86" s="102"/>
      <c r="U86" s="102"/>
      <c r="V86" s="102"/>
      <c r="W86" s="103"/>
      <c r="X86" s="101"/>
      <c r="Y86" s="102"/>
      <c r="Z86" s="102"/>
      <c r="AA86" s="102"/>
      <c r="AB86" s="102"/>
      <c r="AC86" s="102"/>
      <c r="AD86" s="102"/>
      <c r="AE86" s="102"/>
      <c r="AF86" s="102"/>
      <c r="AG86" s="103"/>
      <c r="AH86" s="101"/>
      <c r="AI86" s="102"/>
      <c r="AJ86" s="102"/>
      <c r="AK86" s="102"/>
      <c r="AL86" s="102"/>
      <c r="AM86" s="102"/>
      <c r="AN86" s="102"/>
      <c r="AO86" s="104"/>
      <c r="AP86" s="104"/>
      <c r="AQ86" s="103"/>
      <c r="AR86" s="47" t="str">
        <f t="shared" si="3"/>
        <v xml:space="preserve"> </v>
      </c>
      <c r="AS86" s="30" t="str">
        <f t="shared" si="4"/>
        <v xml:space="preserve"> </v>
      </c>
      <c r="AU86" s="12"/>
    </row>
    <row r="87" spans="1:47" s="2" customFormat="1" ht="16.350000000000001" customHeight="1" x14ac:dyDescent="0.25">
      <c r="A87" s="18">
        <v>36</v>
      </c>
      <c r="B87" s="115" t="str">
        <f>IF(Liste!C40=0," ",Liste!C40)</f>
        <v xml:space="preserve"> </v>
      </c>
      <c r="C87" s="114" t="str">
        <f>IF(Liste!D40=0," ",Liste!D40)</f>
        <v xml:space="preserve"> </v>
      </c>
      <c r="D87" s="101"/>
      <c r="E87" s="102"/>
      <c r="F87" s="102"/>
      <c r="G87" s="102"/>
      <c r="H87" s="102"/>
      <c r="I87" s="102"/>
      <c r="J87" s="102"/>
      <c r="K87" s="102"/>
      <c r="L87" s="102"/>
      <c r="M87" s="103"/>
      <c r="N87" s="101"/>
      <c r="O87" s="102"/>
      <c r="P87" s="102"/>
      <c r="Q87" s="102"/>
      <c r="R87" s="102"/>
      <c r="S87" s="102"/>
      <c r="T87" s="102"/>
      <c r="U87" s="102"/>
      <c r="V87" s="102"/>
      <c r="W87" s="103"/>
      <c r="X87" s="101"/>
      <c r="Y87" s="102"/>
      <c r="Z87" s="102"/>
      <c r="AA87" s="102"/>
      <c r="AB87" s="102"/>
      <c r="AC87" s="102"/>
      <c r="AD87" s="102"/>
      <c r="AE87" s="102"/>
      <c r="AF87" s="102"/>
      <c r="AG87" s="103"/>
      <c r="AH87" s="101"/>
      <c r="AI87" s="102"/>
      <c r="AJ87" s="102"/>
      <c r="AK87" s="102"/>
      <c r="AL87" s="102"/>
      <c r="AM87" s="102"/>
      <c r="AN87" s="102"/>
      <c r="AO87" s="104"/>
      <c r="AP87" s="104"/>
      <c r="AQ87" s="103"/>
      <c r="AR87" s="47" t="str">
        <f t="shared" si="3"/>
        <v xml:space="preserve"> </v>
      </c>
      <c r="AS87" s="30" t="str">
        <f t="shared" si="4"/>
        <v xml:space="preserve"> </v>
      </c>
      <c r="AU87" s="12"/>
    </row>
    <row r="88" spans="1:47" s="2" customFormat="1" ht="16.350000000000001" customHeight="1" x14ac:dyDescent="0.25">
      <c r="A88" s="18">
        <v>37</v>
      </c>
      <c r="B88" s="115" t="str">
        <f>IF(Liste!C41=0," ",Liste!C41)</f>
        <v xml:space="preserve"> </v>
      </c>
      <c r="C88" s="114" t="str">
        <f>IF(Liste!D41=0," ",Liste!D41)</f>
        <v xml:space="preserve"> </v>
      </c>
      <c r="D88" s="101"/>
      <c r="E88" s="102"/>
      <c r="F88" s="102"/>
      <c r="G88" s="102"/>
      <c r="H88" s="102"/>
      <c r="I88" s="102"/>
      <c r="J88" s="102"/>
      <c r="K88" s="102"/>
      <c r="L88" s="102"/>
      <c r="M88" s="103"/>
      <c r="N88" s="101"/>
      <c r="O88" s="102"/>
      <c r="P88" s="102"/>
      <c r="Q88" s="102"/>
      <c r="R88" s="102"/>
      <c r="S88" s="102"/>
      <c r="T88" s="102"/>
      <c r="U88" s="102"/>
      <c r="V88" s="102"/>
      <c r="W88" s="103"/>
      <c r="X88" s="101"/>
      <c r="Y88" s="102"/>
      <c r="Z88" s="102"/>
      <c r="AA88" s="102"/>
      <c r="AB88" s="102"/>
      <c r="AC88" s="102"/>
      <c r="AD88" s="102"/>
      <c r="AE88" s="102"/>
      <c r="AF88" s="102"/>
      <c r="AG88" s="103"/>
      <c r="AH88" s="101"/>
      <c r="AI88" s="102"/>
      <c r="AJ88" s="102"/>
      <c r="AK88" s="102"/>
      <c r="AL88" s="102"/>
      <c r="AM88" s="102"/>
      <c r="AN88" s="102"/>
      <c r="AO88" s="104"/>
      <c r="AP88" s="104"/>
      <c r="AQ88" s="103"/>
      <c r="AR88" s="47" t="str">
        <f t="shared" si="3"/>
        <v xml:space="preserve"> </v>
      </c>
      <c r="AS88" s="30" t="str">
        <f t="shared" si="4"/>
        <v xml:space="preserve"> </v>
      </c>
      <c r="AU88" s="12"/>
    </row>
    <row r="89" spans="1:47" s="2" customFormat="1" ht="16.350000000000001" customHeight="1" x14ac:dyDescent="0.25">
      <c r="A89" s="18">
        <v>38</v>
      </c>
      <c r="B89" s="115" t="str">
        <f>IF(Liste!C42=0," ",Liste!C42)</f>
        <v xml:space="preserve"> </v>
      </c>
      <c r="C89" s="114" t="str">
        <f>IF(Liste!D42=0," ",Liste!D42)</f>
        <v xml:space="preserve"> </v>
      </c>
      <c r="D89" s="101"/>
      <c r="E89" s="102"/>
      <c r="F89" s="102"/>
      <c r="G89" s="102"/>
      <c r="H89" s="102"/>
      <c r="I89" s="102"/>
      <c r="J89" s="102"/>
      <c r="K89" s="102"/>
      <c r="L89" s="102"/>
      <c r="M89" s="103"/>
      <c r="N89" s="101"/>
      <c r="O89" s="102"/>
      <c r="P89" s="102"/>
      <c r="Q89" s="102"/>
      <c r="R89" s="102"/>
      <c r="S89" s="102"/>
      <c r="T89" s="102"/>
      <c r="U89" s="102"/>
      <c r="V89" s="102"/>
      <c r="W89" s="103"/>
      <c r="X89" s="101"/>
      <c r="Y89" s="102"/>
      <c r="Z89" s="102"/>
      <c r="AA89" s="102"/>
      <c r="AB89" s="102"/>
      <c r="AC89" s="102"/>
      <c r="AD89" s="102"/>
      <c r="AE89" s="102"/>
      <c r="AF89" s="102"/>
      <c r="AG89" s="103"/>
      <c r="AH89" s="101"/>
      <c r="AI89" s="102"/>
      <c r="AJ89" s="102"/>
      <c r="AK89" s="102"/>
      <c r="AL89" s="102"/>
      <c r="AM89" s="102"/>
      <c r="AN89" s="102"/>
      <c r="AO89" s="104"/>
      <c r="AP89" s="104"/>
      <c r="AQ89" s="103"/>
      <c r="AR89" s="47" t="str">
        <f t="shared" si="3"/>
        <v xml:space="preserve"> </v>
      </c>
      <c r="AS89" s="30" t="str">
        <f t="shared" si="4"/>
        <v xml:space="preserve"> </v>
      </c>
      <c r="AU89" s="12"/>
    </row>
    <row r="90" spans="1:47" s="2" customFormat="1" ht="16.350000000000001" customHeight="1" x14ac:dyDescent="0.25">
      <c r="A90" s="18">
        <v>39</v>
      </c>
      <c r="B90" s="115" t="str">
        <f>IF(Liste!C43=0," ",Liste!C43)</f>
        <v xml:space="preserve"> </v>
      </c>
      <c r="C90" s="114" t="str">
        <f>IF(Liste!D43=0," ",Liste!D43)</f>
        <v xml:space="preserve"> </v>
      </c>
      <c r="D90" s="101"/>
      <c r="E90" s="102"/>
      <c r="F90" s="102"/>
      <c r="G90" s="102"/>
      <c r="H90" s="102"/>
      <c r="I90" s="102"/>
      <c r="J90" s="102"/>
      <c r="K90" s="102"/>
      <c r="L90" s="102"/>
      <c r="M90" s="103"/>
      <c r="N90" s="101"/>
      <c r="O90" s="102"/>
      <c r="P90" s="102"/>
      <c r="Q90" s="102"/>
      <c r="R90" s="102"/>
      <c r="S90" s="102"/>
      <c r="T90" s="102"/>
      <c r="U90" s="102"/>
      <c r="V90" s="102"/>
      <c r="W90" s="103"/>
      <c r="X90" s="101"/>
      <c r="Y90" s="102"/>
      <c r="Z90" s="102"/>
      <c r="AA90" s="102"/>
      <c r="AB90" s="102"/>
      <c r="AC90" s="102"/>
      <c r="AD90" s="102"/>
      <c r="AE90" s="102"/>
      <c r="AF90" s="102"/>
      <c r="AG90" s="103"/>
      <c r="AH90" s="101"/>
      <c r="AI90" s="102"/>
      <c r="AJ90" s="102"/>
      <c r="AK90" s="102"/>
      <c r="AL90" s="102"/>
      <c r="AM90" s="102"/>
      <c r="AN90" s="102"/>
      <c r="AO90" s="104"/>
      <c r="AP90" s="104"/>
      <c r="AQ90" s="103"/>
      <c r="AR90" s="47" t="str">
        <f t="shared" si="3"/>
        <v xml:space="preserve"> </v>
      </c>
      <c r="AS90" s="30" t="str">
        <f t="shared" si="4"/>
        <v xml:space="preserve"> </v>
      </c>
      <c r="AU90" s="12"/>
    </row>
    <row r="91" spans="1:47" s="2" customFormat="1" ht="16.350000000000001" customHeight="1" x14ac:dyDescent="0.25">
      <c r="A91" s="18">
        <v>40</v>
      </c>
      <c r="B91" s="115" t="str">
        <f>IF(Liste!C44=0," ",Liste!C44)</f>
        <v xml:space="preserve"> </v>
      </c>
      <c r="C91" s="114" t="str">
        <f>IF(Liste!D44=0," ",Liste!D44)</f>
        <v xml:space="preserve"> </v>
      </c>
      <c r="D91" s="101"/>
      <c r="E91" s="102"/>
      <c r="F91" s="102"/>
      <c r="G91" s="102"/>
      <c r="H91" s="102"/>
      <c r="I91" s="102"/>
      <c r="J91" s="102"/>
      <c r="K91" s="102"/>
      <c r="L91" s="102"/>
      <c r="M91" s="103"/>
      <c r="N91" s="101"/>
      <c r="O91" s="102"/>
      <c r="P91" s="102"/>
      <c r="Q91" s="102"/>
      <c r="R91" s="102"/>
      <c r="S91" s="102"/>
      <c r="T91" s="102"/>
      <c r="U91" s="102"/>
      <c r="V91" s="102"/>
      <c r="W91" s="103"/>
      <c r="X91" s="101"/>
      <c r="Y91" s="102"/>
      <c r="Z91" s="102"/>
      <c r="AA91" s="102"/>
      <c r="AB91" s="102"/>
      <c r="AC91" s="102"/>
      <c r="AD91" s="102"/>
      <c r="AE91" s="102"/>
      <c r="AF91" s="102"/>
      <c r="AG91" s="103"/>
      <c r="AH91" s="101"/>
      <c r="AI91" s="102"/>
      <c r="AJ91" s="102"/>
      <c r="AK91" s="102"/>
      <c r="AL91" s="102"/>
      <c r="AM91" s="102"/>
      <c r="AN91" s="102"/>
      <c r="AO91" s="104"/>
      <c r="AP91" s="104"/>
      <c r="AQ91" s="103"/>
      <c r="AR91" s="47" t="str">
        <f t="shared" si="3"/>
        <v xml:space="preserve"> </v>
      </c>
      <c r="AS91" s="30" t="str">
        <f t="shared" si="4"/>
        <v xml:space="preserve"> </v>
      </c>
      <c r="AU91" s="12"/>
    </row>
    <row r="92" spans="1:47" s="2" customFormat="1" ht="16.350000000000001" customHeight="1" x14ac:dyDescent="0.25">
      <c r="A92" s="18">
        <v>41</v>
      </c>
      <c r="B92" s="115" t="str">
        <f>IF(Liste!C45=0," ",Liste!C45)</f>
        <v xml:space="preserve"> </v>
      </c>
      <c r="C92" s="114" t="str">
        <f>IF(Liste!D45=0," ",Liste!D45)</f>
        <v xml:space="preserve"> </v>
      </c>
      <c r="D92" s="101"/>
      <c r="E92" s="102"/>
      <c r="F92" s="102"/>
      <c r="G92" s="102"/>
      <c r="H92" s="102"/>
      <c r="I92" s="102"/>
      <c r="J92" s="102"/>
      <c r="K92" s="102"/>
      <c r="L92" s="102"/>
      <c r="M92" s="103"/>
      <c r="N92" s="101"/>
      <c r="O92" s="102"/>
      <c r="P92" s="102"/>
      <c r="Q92" s="102"/>
      <c r="R92" s="102"/>
      <c r="S92" s="102"/>
      <c r="T92" s="102"/>
      <c r="U92" s="102"/>
      <c r="V92" s="102"/>
      <c r="W92" s="103"/>
      <c r="X92" s="101"/>
      <c r="Y92" s="102"/>
      <c r="Z92" s="102"/>
      <c r="AA92" s="102"/>
      <c r="AB92" s="102"/>
      <c r="AC92" s="102"/>
      <c r="AD92" s="102"/>
      <c r="AE92" s="102"/>
      <c r="AF92" s="102"/>
      <c r="AG92" s="103"/>
      <c r="AH92" s="101"/>
      <c r="AI92" s="102"/>
      <c r="AJ92" s="102"/>
      <c r="AK92" s="102"/>
      <c r="AL92" s="102"/>
      <c r="AM92" s="102"/>
      <c r="AN92" s="102"/>
      <c r="AO92" s="104"/>
      <c r="AP92" s="104"/>
      <c r="AQ92" s="103"/>
      <c r="AR92" s="47" t="str">
        <f t="shared" si="3"/>
        <v xml:space="preserve"> </v>
      </c>
      <c r="AS92" s="30" t="str">
        <f t="shared" si="4"/>
        <v xml:space="preserve"> </v>
      </c>
      <c r="AU92" s="12"/>
    </row>
    <row r="93" spans="1:47" s="2" customFormat="1" ht="16.350000000000001" customHeight="1" x14ac:dyDescent="0.25">
      <c r="A93" s="18">
        <v>42</v>
      </c>
      <c r="B93" s="115" t="str">
        <f>IF(Liste!C46=0," ",Liste!C46)</f>
        <v xml:space="preserve"> </v>
      </c>
      <c r="C93" s="114" t="str">
        <f>IF(Liste!D46=0," ",Liste!D46)</f>
        <v xml:space="preserve"> </v>
      </c>
      <c r="D93" s="101"/>
      <c r="E93" s="102"/>
      <c r="F93" s="102"/>
      <c r="G93" s="102"/>
      <c r="H93" s="102"/>
      <c r="I93" s="102"/>
      <c r="J93" s="102"/>
      <c r="K93" s="102"/>
      <c r="L93" s="102"/>
      <c r="M93" s="103"/>
      <c r="N93" s="101"/>
      <c r="O93" s="102"/>
      <c r="P93" s="102"/>
      <c r="Q93" s="102"/>
      <c r="R93" s="102"/>
      <c r="S93" s="102"/>
      <c r="T93" s="102"/>
      <c r="U93" s="102"/>
      <c r="V93" s="102"/>
      <c r="W93" s="103"/>
      <c r="X93" s="101"/>
      <c r="Y93" s="102"/>
      <c r="Z93" s="102"/>
      <c r="AA93" s="102"/>
      <c r="AB93" s="102"/>
      <c r="AC93" s="102"/>
      <c r="AD93" s="102"/>
      <c r="AE93" s="102"/>
      <c r="AF93" s="102"/>
      <c r="AG93" s="103"/>
      <c r="AH93" s="101"/>
      <c r="AI93" s="102"/>
      <c r="AJ93" s="102"/>
      <c r="AK93" s="102"/>
      <c r="AL93" s="102"/>
      <c r="AM93" s="102"/>
      <c r="AN93" s="102"/>
      <c r="AO93" s="104"/>
      <c r="AP93" s="104"/>
      <c r="AQ93" s="103"/>
      <c r="AR93" s="47" t="str">
        <f t="shared" si="3"/>
        <v xml:space="preserve"> </v>
      </c>
      <c r="AS93" s="30" t="str">
        <f t="shared" si="4"/>
        <v xml:space="preserve"> </v>
      </c>
      <c r="AU93" s="8"/>
    </row>
    <row r="94" spans="1:47" s="2" customFormat="1" ht="16.350000000000001" customHeight="1" x14ac:dyDescent="0.25">
      <c r="A94" s="18">
        <v>43</v>
      </c>
      <c r="B94" s="115" t="str">
        <f>IF(Liste!C47=0," ",Liste!C47)</f>
        <v xml:space="preserve"> </v>
      </c>
      <c r="C94" s="114" t="str">
        <f>IF(Liste!D47=0," ",Liste!D47)</f>
        <v xml:space="preserve"> </v>
      </c>
      <c r="D94" s="101"/>
      <c r="E94" s="102"/>
      <c r="F94" s="102"/>
      <c r="G94" s="102"/>
      <c r="H94" s="102"/>
      <c r="I94" s="102"/>
      <c r="J94" s="102"/>
      <c r="K94" s="102"/>
      <c r="L94" s="102"/>
      <c r="M94" s="103"/>
      <c r="N94" s="101"/>
      <c r="O94" s="102"/>
      <c r="P94" s="102"/>
      <c r="Q94" s="102"/>
      <c r="R94" s="102"/>
      <c r="S94" s="102"/>
      <c r="T94" s="102"/>
      <c r="U94" s="102"/>
      <c r="V94" s="102"/>
      <c r="W94" s="103"/>
      <c r="X94" s="101"/>
      <c r="Y94" s="102"/>
      <c r="Z94" s="102"/>
      <c r="AA94" s="102"/>
      <c r="AB94" s="102"/>
      <c r="AC94" s="102"/>
      <c r="AD94" s="102"/>
      <c r="AE94" s="102"/>
      <c r="AF94" s="102"/>
      <c r="AG94" s="103"/>
      <c r="AH94" s="101"/>
      <c r="AI94" s="102"/>
      <c r="AJ94" s="102"/>
      <c r="AK94" s="102"/>
      <c r="AL94" s="102"/>
      <c r="AM94" s="102"/>
      <c r="AN94" s="102"/>
      <c r="AO94" s="104"/>
      <c r="AP94" s="104"/>
      <c r="AQ94" s="103"/>
      <c r="AR94" s="47" t="str">
        <f t="shared" si="3"/>
        <v xml:space="preserve"> </v>
      </c>
      <c r="AS94" s="30" t="str">
        <f t="shared" si="4"/>
        <v xml:space="preserve"> </v>
      </c>
      <c r="AU94" s="8"/>
    </row>
    <row r="95" spans="1:47" s="2" customFormat="1" ht="16.350000000000001" customHeight="1" x14ac:dyDescent="0.25">
      <c r="A95" s="18">
        <v>44</v>
      </c>
      <c r="B95" s="115" t="str">
        <f>IF(Liste!C48=0," ",Liste!C48)</f>
        <v xml:space="preserve"> </v>
      </c>
      <c r="C95" s="114" t="str">
        <f>IF(Liste!D48=0," ",Liste!D48)</f>
        <v xml:space="preserve"> </v>
      </c>
      <c r="D95" s="101"/>
      <c r="E95" s="102"/>
      <c r="F95" s="102"/>
      <c r="G95" s="102"/>
      <c r="H95" s="102"/>
      <c r="I95" s="102"/>
      <c r="J95" s="102"/>
      <c r="K95" s="102"/>
      <c r="L95" s="102"/>
      <c r="M95" s="103"/>
      <c r="N95" s="101"/>
      <c r="O95" s="102"/>
      <c r="P95" s="102"/>
      <c r="Q95" s="102"/>
      <c r="R95" s="102"/>
      <c r="S95" s="102"/>
      <c r="T95" s="102"/>
      <c r="U95" s="102"/>
      <c r="V95" s="102"/>
      <c r="W95" s="103"/>
      <c r="X95" s="101"/>
      <c r="Y95" s="102"/>
      <c r="Z95" s="102"/>
      <c r="AA95" s="102"/>
      <c r="AB95" s="102"/>
      <c r="AC95" s="102"/>
      <c r="AD95" s="102"/>
      <c r="AE95" s="102"/>
      <c r="AF95" s="102"/>
      <c r="AG95" s="103"/>
      <c r="AH95" s="101"/>
      <c r="AI95" s="102"/>
      <c r="AJ95" s="102"/>
      <c r="AK95" s="102"/>
      <c r="AL95" s="102"/>
      <c r="AM95" s="102"/>
      <c r="AN95" s="102"/>
      <c r="AO95" s="104"/>
      <c r="AP95" s="104"/>
      <c r="AQ95" s="103"/>
      <c r="AR95" s="47" t="str">
        <f t="shared" si="3"/>
        <v xml:space="preserve"> </v>
      </c>
      <c r="AS95" s="30" t="str">
        <f t="shared" si="4"/>
        <v xml:space="preserve"> </v>
      </c>
      <c r="AU95" s="8"/>
    </row>
    <row r="96" spans="1:47" s="2" customFormat="1" ht="16.350000000000001" customHeight="1" x14ac:dyDescent="0.25">
      <c r="A96" s="18">
        <v>45</v>
      </c>
      <c r="B96" s="115" t="str">
        <f>IF(Liste!C49=0," ",Liste!C49)</f>
        <v xml:space="preserve"> </v>
      </c>
      <c r="C96" s="114" t="str">
        <f>IF(Liste!D49=0," ",Liste!D49)</f>
        <v xml:space="preserve"> </v>
      </c>
      <c r="D96" s="101"/>
      <c r="E96" s="102"/>
      <c r="F96" s="102"/>
      <c r="G96" s="102"/>
      <c r="H96" s="102"/>
      <c r="I96" s="102"/>
      <c r="J96" s="102"/>
      <c r="K96" s="102"/>
      <c r="L96" s="102"/>
      <c r="M96" s="103"/>
      <c r="N96" s="101"/>
      <c r="O96" s="102"/>
      <c r="P96" s="102"/>
      <c r="Q96" s="102"/>
      <c r="R96" s="102"/>
      <c r="S96" s="102"/>
      <c r="T96" s="102"/>
      <c r="U96" s="102"/>
      <c r="V96" s="102"/>
      <c r="W96" s="103"/>
      <c r="X96" s="101"/>
      <c r="Y96" s="102"/>
      <c r="Z96" s="102"/>
      <c r="AA96" s="102"/>
      <c r="AB96" s="102"/>
      <c r="AC96" s="102"/>
      <c r="AD96" s="102"/>
      <c r="AE96" s="102"/>
      <c r="AF96" s="102"/>
      <c r="AG96" s="103"/>
      <c r="AH96" s="101"/>
      <c r="AI96" s="102"/>
      <c r="AJ96" s="102"/>
      <c r="AK96" s="102"/>
      <c r="AL96" s="102"/>
      <c r="AM96" s="102"/>
      <c r="AN96" s="102"/>
      <c r="AO96" s="104"/>
      <c r="AP96" s="104"/>
      <c r="AQ96" s="103"/>
      <c r="AR96" s="47" t="str">
        <f t="shared" si="3"/>
        <v xml:space="preserve"> </v>
      </c>
      <c r="AS96" s="30" t="str">
        <f t="shared" si="4"/>
        <v xml:space="preserve"> </v>
      </c>
      <c r="AU96" s="8"/>
    </row>
    <row r="97" spans="1:46" s="2" customFormat="1" ht="16.350000000000001" customHeight="1" x14ac:dyDescent="0.25">
      <c r="A97" s="18">
        <v>46</v>
      </c>
      <c r="B97" s="115" t="str">
        <f>IF(Liste!C50=0," ",Liste!C50)</f>
        <v xml:space="preserve"> </v>
      </c>
      <c r="C97" s="114" t="str">
        <f>IF(Liste!D50=0," ",Liste!D50)</f>
        <v xml:space="preserve"> </v>
      </c>
      <c r="D97" s="101"/>
      <c r="E97" s="102"/>
      <c r="F97" s="102"/>
      <c r="G97" s="102"/>
      <c r="H97" s="102"/>
      <c r="I97" s="102"/>
      <c r="J97" s="102"/>
      <c r="K97" s="102"/>
      <c r="L97" s="102"/>
      <c r="M97" s="103"/>
      <c r="N97" s="101"/>
      <c r="O97" s="102"/>
      <c r="P97" s="102"/>
      <c r="Q97" s="102"/>
      <c r="R97" s="102"/>
      <c r="S97" s="102"/>
      <c r="T97" s="102"/>
      <c r="U97" s="102"/>
      <c r="V97" s="102"/>
      <c r="W97" s="103"/>
      <c r="X97" s="101"/>
      <c r="Y97" s="102"/>
      <c r="Z97" s="102"/>
      <c r="AA97" s="102"/>
      <c r="AB97" s="102"/>
      <c r="AC97" s="102"/>
      <c r="AD97" s="102"/>
      <c r="AE97" s="102"/>
      <c r="AF97" s="102"/>
      <c r="AG97" s="103"/>
      <c r="AH97" s="101"/>
      <c r="AI97" s="102"/>
      <c r="AJ97" s="102"/>
      <c r="AK97" s="102"/>
      <c r="AL97" s="102"/>
      <c r="AM97" s="102"/>
      <c r="AN97" s="102"/>
      <c r="AO97" s="104"/>
      <c r="AP97" s="104"/>
      <c r="AQ97" s="103"/>
      <c r="AR97" s="47" t="str">
        <f t="shared" si="3"/>
        <v xml:space="preserve"> </v>
      </c>
      <c r="AS97" s="30" t="str">
        <f t="shared" si="4"/>
        <v xml:space="preserve"> </v>
      </c>
    </row>
    <row r="98" spans="1:46" s="2" customFormat="1" ht="16.350000000000001" customHeight="1" x14ac:dyDescent="0.25">
      <c r="A98" s="18">
        <v>47</v>
      </c>
      <c r="B98" s="115" t="str">
        <f>IF(Liste!C51=0," ",Liste!C51)</f>
        <v xml:space="preserve"> </v>
      </c>
      <c r="C98" s="114" t="str">
        <f>IF(Liste!D51=0," ",Liste!D51)</f>
        <v xml:space="preserve"> </v>
      </c>
      <c r="D98" s="101"/>
      <c r="E98" s="102"/>
      <c r="F98" s="102"/>
      <c r="G98" s="102"/>
      <c r="H98" s="102"/>
      <c r="I98" s="102"/>
      <c r="J98" s="102"/>
      <c r="K98" s="102"/>
      <c r="L98" s="102"/>
      <c r="M98" s="103"/>
      <c r="N98" s="101"/>
      <c r="O98" s="102"/>
      <c r="P98" s="102"/>
      <c r="Q98" s="102"/>
      <c r="R98" s="102"/>
      <c r="S98" s="102"/>
      <c r="T98" s="102"/>
      <c r="U98" s="102"/>
      <c r="V98" s="102"/>
      <c r="W98" s="103"/>
      <c r="X98" s="101"/>
      <c r="Y98" s="102"/>
      <c r="Z98" s="102"/>
      <c r="AA98" s="102"/>
      <c r="AB98" s="102"/>
      <c r="AC98" s="102"/>
      <c r="AD98" s="102"/>
      <c r="AE98" s="102"/>
      <c r="AF98" s="102"/>
      <c r="AG98" s="103"/>
      <c r="AH98" s="101"/>
      <c r="AI98" s="102"/>
      <c r="AJ98" s="102"/>
      <c r="AK98" s="102"/>
      <c r="AL98" s="102"/>
      <c r="AM98" s="102"/>
      <c r="AN98" s="102"/>
      <c r="AO98" s="104"/>
      <c r="AP98" s="104"/>
      <c r="AQ98" s="103"/>
      <c r="AR98" s="47" t="str">
        <f t="shared" si="3"/>
        <v xml:space="preserve"> </v>
      </c>
      <c r="AS98" s="30" t="str">
        <f t="shared" si="4"/>
        <v xml:space="preserve"> </v>
      </c>
    </row>
    <row r="99" spans="1:46" s="2" customFormat="1" ht="16.350000000000001" customHeight="1" x14ac:dyDescent="0.25">
      <c r="A99" s="18">
        <v>48</v>
      </c>
      <c r="B99" s="115" t="str">
        <f>IF(Liste!C52=0," ",Liste!C52)</f>
        <v xml:space="preserve"> </v>
      </c>
      <c r="C99" s="114" t="str">
        <f>IF(Liste!D52=0," ",Liste!D52)</f>
        <v xml:space="preserve"> </v>
      </c>
      <c r="D99" s="105"/>
      <c r="E99" s="106"/>
      <c r="F99" s="106"/>
      <c r="G99" s="106"/>
      <c r="H99" s="106"/>
      <c r="I99" s="106"/>
      <c r="J99" s="106"/>
      <c r="K99" s="106"/>
      <c r="L99" s="106"/>
      <c r="M99" s="107"/>
      <c r="N99" s="105"/>
      <c r="O99" s="106"/>
      <c r="P99" s="106"/>
      <c r="Q99" s="106"/>
      <c r="R99" s="106"/>
      <c r="S99" s="106"/>
      <c r="T99" s="106"/>
      <c r="U99" s="106"/>
      <c r="V99" s="106"/>
      <c r="W99" s="107"/>
      <c r="X99" s="105"/>
      <c r="Y99" s="106"/>
      <c r="Z99" s="106"/>
      <c r="AA99" s="106"/>
      <c r="AB99" s="106"/>
      <c r="AC99" s="106"/>
      <c r="AD99" s="106"/>
      <c r="AE99" s="106"/>
      <c r="AF99" s="106"/>
      <c r="AG99" s="107"/>
      <c r="AH99" s="105"/>
      <c r="AI99" s="106"/>
      <c r="AJ99" s="106"/>
      <c r="AK99" s="106"/>
      <c r="AL99" s="106"/>
      <c r="AM99" s="106"/>
      <c r="AN99" s="106"/>
      <c r="AO99" s="108"/>
      <c r="AP99" s="108"/>
      <c r="AQ99" s="107"/>
      <c r="AR99" s="47" t="str">
        <f t="shared" si="3"/>
        <v xml:space="preserve"> </v>
      </c>
      <c r="AS99" s="30" t="str">
        <f t="shared" si="4"/>
        <v xml:space="preserve"> </v>
      </c>
    </row>
    <row r="100" spans="1:46" s="2" customFormat="1" ht="16.350000000000001" customHeight="1" thickBot="1" x14ac:dyDescent="0.3">
      <c r="A100" s="18">
        <v>49</v>
      </c>
      <c r="B100" s="115" t="str">
        <f>IF(Liste!C53=0," ",Liste!C53)</f>
        <v xml:space="preserve"> </v>
      </c>
      <c r="C100" s="114" t="str">
        <f>IF(Liste!D53=0," ",Liste!D53)</f>
        <v xml:space="preserve"> </v>
      </c>
      <c r="D100" s="109"/>
      <c r="E100" s="110"/>
      <c r="F100" s="110"/>
      <c r="G100" s="110"/>
      <c r="H100" s="110"/>
      <c r="I100" s="110"/>
      <c r="J100" s="110"/>
      <c r="K100" s="110"/>
      <c r="L100" s="110"/>
      <c r="M100" s="111"/>
      <c r="N100" s="109"/>
      <c r="O100" s="110"/>
      <c r="P100" s="110"/>
      <c r="Q100" s="110"/>
      <c r="R100" s="110"/>
      <c r="S100" s="110"/>
      <c r="T100" s="110"/>
      <c r="U100" s="110"/>
      <c r="V100" s="110"/>
      <c r="W100" s="111"/>
      <c r="X100" s="109"/>
      <c r="Y100" s="110"/>
      <c r="Z100" s="110"/>
      <c r="AA100" s="110"/>
      <c r="AB100" s="110"/>
      <c r="AC100" s="110"/>
      <c r="AD100" s="110"/>
      <c r="AE100" s="110"/>
      <c r="AF100" s="110"/>
      <c r="AG100" s="111"/>
      <c r="AH100" s="109"/>
      <c r="AI100" s="110"/>
      <c r="AJ100" s="110"/>
      <c r="AK100" s="110"/>
      <c r="AL100" s="110"/>
      <c r="AM100" s="110"/>
      <c r="AN100" s="110"/>
      <c r="AO100" s="112"/>
      <c r="AP100" s="112"/>
      <c r="AQ100" s="111"/>
      <c r="AR100" s="47" t="str">
        <f t="shared" si="3"/>
        <v xml:space="preserve"> </v>
      </c>
      <c r="AS100" s="30" t="str">
        <f t="shared" si="4"/>
        <v xml:space="preserve"> </v>
      </c>
    </row>
    <row r="101" spans="1:46" s="2" customFormat="1" ht="16.350000000000001" customHeight="1" thickBot="1" x14ac:dyDescent="0.3">
      <c r="A101" s="199" t="s">
        <v>7</v>
      </c>
      <c r="B101" s="200"/>
      <c r="C101" s="200"/>
      <c r="D101" s="46" t="str">
        <f>IF($D8=0," ",((SUM(D$52:D$100)/COUNT(D$52:D$100))*100)/$D8)</f>
        <v xml:space="preserve"> </v>
      </c>
      <c r="E101" s="46" t="str">
        <f>IF($D9=0," ",((SUM(E$52:E$100)/COUNT(E$52:E$100))*100)/$D9)</f>
        <v xml:space="preserve"> </v>
      </c>
      <c r="F101" s="46" t="str">
        <f>IF($D10=0," ",((SUM(F$52:F$100)/COUNT(F$52:F$100))*100)/$D10)</f>
        <v xml:space="preserve"> </v>
      </c>
      <c r="G101" s="46" t="str">
        <f>IF($D11=0," ",((SUM(G$52:G$100)/COUNT(G$52:G$100))*100)/$D11)</f>
        <v xml:space="preserve"> </v>
      </c>
      <c r="H101" s="46" t="str">
        <f>IF($D12=0," ",((SUM(H$52:H$100)/COUNT(H$52:H$100))*100)/$D12)</f>
        <v xml:space="preserve"> </v>
      </c>
      <c r="I101" s="46" t="str">
        <f>IF($D13=0," ",((SUM(I$52:I$100)/COUNT(I$52:I$100))*100)/$D13)</f>
        <v xml:space="preserve"> </v>
      </c>
      <c r="J101" s="46" t="str">
        <f>IF($D14=0," ",((SUM(J$52:J$100)/COUNT(J$52:J$100))*100)/$D14)</f>
        <v xml:space="preserve"> </v>
      </c>
      <c r="K101" s="46" t="str">
        <f>IF($D15=0," ",((SUM(K$52:K$100)/COUNT(K$52:K$100))*100)/$D15)</f>
        <v xml:space="preserve"> </v>
      </c>
      <c r="L101" s="46" t="str">
        <f>IF($D16=0," ",((SUM(L$52:L$100)/COUNT(L$52:L$100))*100)/$D16)</f>
        <v xml:space="preserve"> </v>
      </c>
      <c r="M101" s="46" t="str">
        <f>IF($D17=0," ",((SUM(M$52:M$100)/COUNT(M$52:M$100))*100)/$D17)</f>
        <v xml:space="preserve"> </v>
      </c>
      <c r="N101" s="46" t="str">
        <f>IF($D18=0," ",((SUM(N$52:N$100)/COUNT(N$52:N$100))*100)/$D18)</f>
        <v xml:space="preserve"> </v>
      </c>
      <c r="O101" s="46" t="str">
        <f>IF($D19=0," ",((SUM(O$52:O$100)/COUNT(O$52:O$100))*100)/$D19)</f>
        <v xml:space="preserve"> </v>
      </c>
      <c r="P101" s="46" t="str">
        <f>IF($D20=0," ",((SUM(P$52:P$100)/COUNT(P$52:P$100))*100)/$D20)</f>
        <v xml:space="preserve"> </v>
      </c>
      <c r="Q101" s="46" t="str">
        <f>IF($D21=0," ",((SUM(Q$52:Q$100)/COUNT(Q$52:Q$100))*100)/$D21)</f>
        <v xml:space="preserve"> </v>
      </c>
      <c r="R101" s="46" t="str">
        <f>IF($D22=0," ",((SUM(R$52:R$100)/COUNT(R$52:R$100))*100)/$D22)</f>
        <v xml:space="preserve"> </v>
      </c>
      <c r="S101" s="46" t="str">
        <f>IF($D23=0," ",((SUM(S$52:S$100)/COUNT(S$52:S$100))*100)/$D23)</f>
        <v xml:space="preserve"> </v>
      </c>
      <c r="T101" s="46" t="str">
        <f>IF($D24=0," ",((SUM(T$52:T$100)/COUNT(T$52:T$100))*100)/$D24)</f>
        <v xml:space="preserve"> </v>
      </c>
      <c r="U101" s="46" t="str">
        <f>IF($D25=0," ",((SUM(U$52:U$100)/COUNT(U$52:U$100))*100)/$D25)</f>
        <v xml:space="preserve"> </v>
      </c>
      <c r="V101" s="46" t="str">
        <f>IF($D26=0," ",((SUM(V$52:V$100)/COUNT(V$52:V$100))*100)/$D26)</f>
        <v xml:space="preserve"> </v>
      </c>
      <c r="W101" s="46" t="str">
        <f>IF($D27=0," ",((SUM(W$52:W$100)/COUNT(W$52:W$100))*100)/$D27)</f>
        <v xml:space="preserve"> </v>
      </c>
      <c r="X101" s="46" t="str">
        <f>IF($D28=0," ",((SUM(X$52:X$100)/COUNT(X$52:X$100))*100)/$D28)</f>
        <v xml:space="preserve"> </v>
      </c>
      <c r="Y101" s="46" t="str">
        <f>IF($D29=0," ",((SUM(Y$52:Y$100)/COUNT(Y$52:Y$100))*100)/$D29)</f>
        <v xml:space="preserve"> </v>
      </c>
      <c r="Z101" s="46" t="str">
        <f>IF($D30=0," ",((SUM(Z$52:Z$100)/COUNT(Z$52:Z$100))*100)/$D30)</f>
        <v xml:space="preserve"> </v>
      </c>
      <c r="AA101" s="46" t="str">
        <f>IF($D31=0," ",((SUM(AA$52:AA$100)/COUNT(AA$52:AA$100))*100)/$D31)</f>
        <v xml:space="preserve"> </v>
      </c>
      <c r="AB101" s="46" t="str">
        <f>IF($D32=0," ",((SUM(AB$52:AB$100)/COUNT(AB$52:AB$100))*100)/$D32)</f>
        <v xml:space="preserve"> </v>
      </c>
      <c r="AC101" s="46" t="str">
        <f>IF($D33=0," ",((SUM(AC$52:AC$100)/COUNT(AC$52:AC$100))*100)/$D33)</f>
        <v xml:space="preserve"> </v>
      </c>
      <c r="AD101" s="46" t="str">
        <f>IF($D34=0," ",((SUM(AD$52:AD$100)/COUNT(AD$52:AD$100))*100)/$D34)</f>
        <v xml:space="preserve"> </v>
      </c>
      <c r="AE101" s="46" t="str">
        <f>IF($D35=0," ",((SUM(AE$52:AE$100)/COUNT(AE$52:AE$100))*100)/$D35)</f>
        <v xml:space="preserve"> </v>
      </c>
      <c r="AF101" s="46" t="str">
        <f>IF($D36=0," ",((SUM(AF$52:AF$100)/COUNT(AF$52:AF$100))*100)/$D36)</f>
        <v xml:space="preserve"> </v>
      </c>
      <c r="AG101" s="46" t="str">
        <f>IF($D37=0," ",((SUM(AG$52:AG$100)/COUNT(AG$52:AG$100))*100)/$D37)</f>
        <v xml:space="preserve"> </v>
      </c>
      <c r="AH101" s="46" t="str">
        <f>IF($D38=0," ",((SUM(AH$52:AH$100)/COUNT(AH$52:AH$100))*100)/$D38)</f>
        <v xml:space="preserve"> </v>
      </c>
      <c r="AI101" s="46" t="str">
        <f>IF($D39=0," ",((SUM(AI$52:AI$100)/COUNT(AI$52:AI$100))*100)/$D39)</f>
        <v xml:space="preserve"> </v>
      </c>
      <c r="AJ101" s="46" t="str">
        <f>IF($D40=0," ",((SUM(AJ$52:AJ$100)/COUNT(AJ$52:AJ$100))*100)/$D40)</f>
        <v xml:space="preserve"> </v>
      </c>
      <c r="AK101" s="46" t="str">
        <f>IF($D41=0," ",((SUM(AK$52:AK$100)/COUNT(AK$52:AK$100))*100)/$D41)</f>
        <v xml:space="preserve"> </v>
      </c>
      <c r="AL101" s="46" t="str">
        <f>IF($D42=0," ",((SUM(AL$52:AL$100)/COUNT(AL$52:AL$100))*100)/$D42)</f>
        <v xml:space="preserve"> </v>
      </c>
      <c r="AM101" s="46" t="str">
        <f>IF($D43=0," ",((SUM(AM$52:AM$100)/COUNT(AM$52:AM$100))*100)/$D43)</f>
        <v xml:space="preserve"> </v>
      </c>
      <c r="AN101" s="46" t="str">
        <f>IF($D44=0," ",((SUM(AN$52:AN$100)/COUNT(AN$52:AN$100))*100)/$D44)</f>
        <v xml:space="preserve"> </v>
      </c>
      <c r="AO101" s="46" t="str">
        <f>IF($D45=0," ",((SUM(AO$52:AO$100)/COUNT(AO$52:AO$100))*100)/$D45)</f>
        <v xml:space="preserve"> </v>
      </c>
      <c r="AP101" s="46" t="str">
        <f>IF($D46=0," ",((SUM(AP$52:AP$100)/COUNT(AP$52:AP$100))*100)/$D46)</f>
        <v xml:space="preserve"> </v>
      </c>
      <c r="AQ101" s="46" t="str">
        <f>IF($D47=0," ",((SUM(AQ$52:AQ$100)/COUNT(AQ$52:AQ$100))*100)/$D47)</f>
        <v xml:space="preserve"> </v>
      </c>
      <c r="AR101" s="100"/>
      <c r="AS101" s="43"/>
    </row>
    <row r="102" spans="1:46" s="2" customFormat="1" ht="16.350000000000001" customHeight="1" x14ac:dyDescent="0.25">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6" s="2" customFormat="1" ht="16.350000000000001" customHeight="1" x14ac:dyDescent="0.25">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6" s="2" customFormat="1" ht="16.350000000000001" customHeight="1" x14ac:dyDescent="0.25">
      <c r="W104" s="27"/>
      <c r="X104" s="27"/>
      <c r="Y104" s="27"/>
      <c r="Z104" s="184">
        <f ca="1">TODAY()</f>
        <v>44567</v>
      </c>
      <c r="AA104" s="184"/>
      <c r="AB104" s="184"/>
      <c r="AC104" s="184"/>
      <c r="AD104" s="184"/>
      <c r="AE104" s="184"/>
      <c r="AF104" s="184"/>
      <c r="AG104" s="184"/>
      <c r="AH104" s="184"/>
      <c r="AI104" s="184"/>
      <c r="AJ104" s="184"/>
      <c r="AK104" s="184"/>
      <c r="AL104" s="184"/>
      <c r="AM104" s="184"/>
      <c r="AN104" s="184"/>
      <c r="AO104" s="184"/>
      <c r="AP104" s="184"/>
      <c r="AQ104" s="184"/>
      <c r="AR104" s="184"/>
      <c r="AS104" s="184"/>
      <c r="AT104" s="27"/>
    </row>
    <row r="105" spans="1:46" s="2" customFormat="1" ht="16.350000000000001" customHeight="1" x14ac:dyDescent="0.25">
      <c r="W105" s="29"/>
      <c r="X105" s="29"/>
      <c r="Y105" s="29"/>
      <c r="Z105" s="185" t="str">
        <f>IF(Liste!H10=0," ",Liste!H10)</f>
        <v>RECEP KAYA</v>
      </c>
      <c r="AA105" s="185"/>
      <c r="AB105" s="185"/>
      <c r="AC105" s="185"/>
      <c r="AD105" s="185"/>
      <c r="AE105" s="185"/>
      <c r="AF105" s="185"/>
      <c r="AG105" s="185"/>
      <c r="AH105" s="185"/>
      <c r="AI105" s="185"/>
      <c r="AJ105" s="185"/>
      <c r="AK105" s="185"/>
      <c r="AL105" s="185"/>
      <c r="AM105" s="185"/>
      <c r="AN105" s="185"/>
      <c r="AO105" s="185"/>
      <c r="AP105" s="185"/>
      <c r="AQ105" s="185"/>
      <c r="AR105" s="185"/>
      <c r="AS105" s="185"/>
      <c r="AT105" s="29"/>
    </row>
    <row r="106" spans="1:46" s="2" customFormat="1" ht="16.350000000000001" customHeight="1" x14ac:dyDescent="0.25">
      <c r="W106" s="28"/>
      <c r="X106" s="28"/>
      <c r="Y106" s="28"/>
      <c r="Z106" s="179" t="s">
        <v>39</v>
      </c>
      <c r="AA106" s="179"/>
      <c r="AB106" s="179"/>
      <c r="AC106" s="179"/>
      <c r="AD106" s="179"/>
      <c r="AE106" s="179"/>
      <c r="AF106" s="179"/>
      <c r="AG106" s="179"/>
      <c r="AH106" s="179"/>
      <c r="AI106" s="179"/>
      <c r="AJ106" s="179"/>
      <c r="AK106" s="179"/>
      <c r="AL106" s="179"/>
      <c r="AM106" s="179"/>
      <c r="AN106" s="179"/>
      <c r="AO106" s="179"/>
      <c r="AP106" s="179"/>
      <c r="AQ106" s="179"/>
      <c r="AR106" s="179"/>
      <c r="AS106" s="179"/>
      <c r="AT106" s="28"/>
    </row>
    <row r="107" spans="1:46" ht="16.350000000000001" customHeight="1" x14ac:dyDescent="0.25"/>
  </sheetData>
  <sheetProtection selectLockedCells="1"/>
  <mergeCells count="91">
    <mergeCell ref="B31:C31"/>
    <mergeCell ref="B32:C32"/>
    <mergeCell ref="B33:C33"/>
    <mergeCell ref="B34:C34"/>
    <mergeCell ref="B35:C35"/>
    <mergeCell ref="C3:D3"/>
    <mergeCell ref="C4:D4"/>
    <mergeCell ref="C5:D5"/>
    <mergeCell ref="P5:AS5"/>
    <mergeCell ref="B30:C30"/>
    <mergeCell ref="P6:AS9"/>
    <mergeCell ref="A7:C7"/>
    <mergeCell ref="F7:N7"/>
    <mergeCell ref="B8:C8"/>
    <mergeCell ref="F8:L8"/>
    <mergeCell ref="M8:N8"/>
    <mergeCell ref="B9:C9"/>
    <mergeCell ref="F9:L9"/>
    <mergeCell ref="M9:N9"/>
    <mergeCell ref="B10:C10"/>
    <mergeCell ref="F10:L10"/>
    <mergeCell ref="A1:AS1"/>
    <mergeCell ref="AU1:AW7"/>
    <mergeCell ref="A2:B2"/>
    <mergeCell ref="C2:N2"/>
    <mergeCell ref="P2:AS3"/>
    <mergeCell ref="A3:B3"/>
    <mergeCell ref="E3:H3"/>
    <mergeCell ref="I3:N3"/>
    <mergeCell ref="A4:B4"/>
    <mergeCell ref="E4:H4"/>
    <mergeCell ref="I4:N4"/>
    <mergeCell ref="P4:AA4"/>
    <mergeCell ref="AB4:AR4"/>
    <mergeCell ref="A5:B5"/>
    <mergeCell ref="E5:H5"/>
    <mergeCell ref="I5:N5"/>
    <mergeCell ref="M10:N10"/>
    <mergeCell ref="P10:AS13"/>
    <mergeCell ref="B11:C11"/>
    <mergeCell ref="F11:L11"/>
    <mergeCell ref="M11:N11"/>
    <mergeCell ref="B12:C12"/>
    <mergeCell ref="F12:L12"/>
    <mergeCell ref="M12:N12"/>
    <mergeCell ref="B13:C13"/>
    <mergeCell ref="F13:N13"/>
    <mergeCell ref="B14:C14"/>
    <mergeCell ref="F14:L14"/>
    <mergeCell ref="M14:N14"/>
    <mergeCell ref="AA14:AS14"/>
    <mergeCell ref="B15:C15"/>
    <mergeCell ref="F15:L15"/>
    <mergeCell ref="M15:N15"/>
    <mergeCell ref="AA15:AS15"/>
    <mergeCell ref="B16:C16"/>
    <mergeCell ref="B17:C17"/>
    <mergeCell ref="F17:AS17"/>
    <mergeCell ref="B18:C18"/>
    <mergeCell ref="B19:C19"/>
    <mergeCell ref="B20:C20"/>
    <mergeCell ref="B21:C21"/>
    <mergeCell ref="B22:C22"/>
    <mergeCell ref="B23:C23"/>
    <mergeCell ref="B24:C24"/>
    <mergeCell ref="B25:C25"/>
    <mergeCell ref="B26:C26"/>
    <mergeCell ref="B27:C27"/>
    <mergeCell ref="B28:C28"/>
    <mergeCell ref="B29:C29"/>
    <mergeCell ref="B36:C36"/>
    <mergeCell ref="B37:C37"/>
    <mergeCell ref="B38:C38"/>
    <mergeCell ref="B39:C39"/>
    <mergeCell ref="B40:C40"/>
    <mergeCell ref="B41:C41"/>
    <mergeCell ref="B42:C42"/>
    <mergeCell ref="B43:C43"/>
    <mergeCell ref="B44:C44"/>
    <mergeCell ref="B45:C45"/>
    <mergeCell ref="B46:C46"/>
    <mergeCell ref="B47:C47"/>
    <mergeCell ref="A48:C48"/>
    <mergeCell ref="A50:C50"/>
    <mergeCell ref="D50:AQ50"/>
    <mergeCell ref="Z106:AS106"/>
    <mergeCell ref="AR50:AR51"/>
    <mergeCell ref="AS50:AS51"/>
    <mergeCell ref="A101:C101"/>
    <mergeCell ref="Z104:AS104"/>
    <mergeCell ref="Z105:AS105"/>
  </mergeCells>
  <phoneticPr fontId="20" type="noConversion"/>
  <conditionalFormatting sqref="D101:AQ101">
    <cfRule type="cellIs" dxfId="5" priority="4" stopIfTrue="1" operator="lessThan">
      <formula>50</formula>
    </cfRule>
  </conditionalFormatting>
  <conditionalFormatting sqref="D101:AQ101">
    <cfRule type="cellIs" dxfId="4" priority="2" stopIfTrue="1" operator="lessThan">
      <formula>50</formula>
    </cfRule>
    <cfRule type="cellIs" dxfId="3" priority="3" stopIfTrue="1" operator="lessThan">
      <formula>50</formula>
    </cfRule>
  </conditionalFormatting>
  <conditionalFormatting sqref="AS52:AS100">
    <cfRule type="cellIs" dxfId="2" priority="1" operator="equal">
      <formula>"GEÇMEZ"</formula>
    </cfRule>
  </conditionalFormatting>
  <hyperlinks>
    <hyperlink ref="AH3" r:id="rId1" display="www.geometriarsivi.com" xr:uid="{00000000-0004-0000-0600-000000000000}"/>
  </hyperlinks>
  <printOptions horizontalCentered="1" verticalCentered="1"/>
  <pageMargins left="0.11811023622047245" right="0.11811023622047245" top="0.11811023622047245" bottom="0.11811023622047245" header="0" footer="0"/>
  <pageSetup paperSize="9" scale="62" fitToHeight="2" orientation="landscape" r:id="rId2"/>
  <headerFooter alignWithMargins="0"/>
  <rowBreaks count="1" manualBreakCount="1">
    <brk id="49" max="44" man="1"/>
  </rowBreaks>
  <ignoredErrors>
    <ignoredError sqref="Z105" unlocked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tabColor indexed="18"/>
    <pageSetUpPr fitToPage="1"/>
  </sheetPr>
  <dimension ref="A1:K63"/>
  <sheetViews>
    <sheetView topLeftCell="A4" workbookViewId="0">
      <selection activeCell="C34" sqref="C34"/>
    </sheetView>
  </sheetViews>
  <sheetFormatPr defaultRowHeight="13.2" x14ac:dyDescent="0.25"/>
  <cols>
    <col min="1" max="1" width="6.44140625" style="54" customWidth="1"/>
    <col min="2" max="2" width="6.44140625" style="50" customWidth="1"/>
    <col min="3" max="3" width="30" bestFit="1" customWidth="1"/>
    <col min="4" max="10" width="10.88671875" customWidth="1"/>
  </cols>
  <sheetData>
    <row r="1" spans="1:11" ht="16.8" x14ac:dyDescent="0.25">
      <c r="A1" s="252" t="str">
        <f>Liste!H4&amp;","</f>
        <v>SADREDDİN KONEVİ KIZ ANADOLU İ.H.L.,</v>
      </c>
      <c r="B1" s="252"/>
      <c r="C1" s="252"/>
      <c r="D1" s="252"/>
      <c r="E1" s="252"/>
      <c r="F1" s="252"/>
      <c r="G1" s="252"/>
      <c r="H1" s="252"/>
      <c r="I1" s="252"/>
      <c r="J1" s="252"/>
    </row>
    <row r="2" spans="1:11" ht="16.8" x14ac:dyDescent="0.25">
      <c r="A2" s="252" t="str">
        <f>Liste!H6&amp;" SINIFI, "&amp;Liste!H7&amp;" DERSİ, "&amp;Liste!H5&amp;", "&amp;"I.DÖNEM BAŞARI DURUMU"</f>
        <v>9/C SINIFI, MATEMATİK DERSİ, 2021-2022, I.DÖNEM BAŞARI DURUMU</v>
      </c>
      <c r="B2" s="252"/>
      <c r="C2" s="252"/>
      <c r="D2" s="252"/>
      <c r="E2" s="252"/>
      <c r="F2" s="252"/>
      <c r="G2" s="252"/>
      <c r="H2" s="252"/>
      <c r="I2" s="252"/>
      <c r="J2" s="252"/>
      <c r="K2" s="52"/>
    </row>
    <row r="3" spans="1:11" s="51" customFormat="1" ht="28.5" customHeight="1" x14ac:dyDescent="0.25">
      <c r="A3" s="80" t="s">
        <v>43</v>
      </c>
      <c r="B3" s="80" t="s">
        <v>44</v>
      </c>
      <c r="C3" s="80" t="s">
        <v>45</v>
      </c>
      <c r="D3" s="80" t="s">
        <v>46</v>
      </c>
      <c r="E3" s="80" t="s">
        <v>47</v>
      </c>
      <c r="F3" s="80" t="s">
        <v>48</v>
      </c>
      <c r="G3" s="92" t="s">
        <v>80</v>
      </c>
      <c r="H3" s="92" t="s">
        <v>81</v>
      </c>
      <c r="I3" s="80" t="s">
        <v>49</v>
      </c>
      <c r="J3" s="80" t="s">
        <v>50</v>
      </c>
    </row>
    <row r="4" spans="1:11" ht="17.100000000000001" customHeight="1" x14ac:dyDescent="0.25">
      <c r="A4" s="81">
        <v>1</v>
      </c>
      <c r="B4" s="69">
        <f>IF(Liste!C5=0," ",Liste!C5)</f>
        <v>1</v>
      </c>
      <c r="C4" s="70" t="str">
        <f>IF(Liste!D5=0," ",Liste!D5)</f>
        <v>CEMRE NAZ TOPAÇ</v>
      </c>
      <c r="D4" s="121">
        <f>IF('SINAV-I-1'!AR52=0," ",'SINAV-I-1'!AR52)</f>
        <v>68</v>
      </c>
      <c r="E4" s="121">
        <f>IF('SINAV-I-2'!AR52=0," ",'SINAV-I-2'!AR52)</f>
        <v>63</v>
      </c>
      <c r="F4" s="121" t="str">
        <f>IF('SINAV-I-3'!AR52=0," ",'SINAV-I-3'!AR52)</f>
        <v xml:space="preserve"> </v>
      </c>
      <c r="G4" s="120"/>
      <c r="H4" s="120"/>
      <c r="I4" s="122">
        <f>ROUNDDOWN(AVERAGE(D4:H4),2)</f>
        <v>65.5</v>
      </c>
      <c r="J4" s="82" t="str">
        <f>IF(I4=" "," ",IF(I4&gt;=84.5,"PEKİYİ",IF(I4&gt;=69.5,"İYİ",IF(I4&gt;=59.5,"ORTA",IF(I4&gt;=49.5,"GEÇER",IF(I4&lt;49.5,"GEÇMEZ"))))))</f>
        <v>ORTA</v>
      </c>
    </row>
    <row r="5" spans="1:11" ht="17.100000000000001" customHeight="1" x14ac:dyDescent="0.25">
      <c r="A5" s="81">
        <v>2</v>
      </c>
      <c r="B5" s="69">
        <f>IF(Liste!C6=0," ",Liste!C6)</f>
        <v>93</v>
      </c>
      <c r="C5" s="70" t="str">
        <f>IF(Liste!D6=0," ",Liste!D6)</f>
        <v>ELİF NAZ AKMİL</v>
      </c>
      <c r="D5" s="121">
        <f>IF('SINAV-I-1'!AR53=0," ",'SINAV-I-1'!AR53)</f>
        <v>55</v>
      </c>
      <c r="E5" s="121">
        <f>IF('SINAV-I-2'!AR53=0," ",'SINAV-I-2'!AR53)</f>
        <v>26</v>
      </c>
      <c r="F5" s="121" t="str">
        <f>IF('SINAV-I-3'!AR53=0," ",'SINAV-I-3'!AR53)</f>
        <v xml:space="preserve"> </v>
      </c>
      <c r="G5" s="120"/>
      <c r="H5" s="120"/>
      <c r="I5" s="122">
        <f>ROUNDDOWN(AVERAGE(D5:H5),2)</f>
        <v>40.5</v>
      </c>
      <c r="J5" s="82" t="str">
        <f t="shared" ref="J5:J52" si="0">IF(I5=" "," ",IF(I5&gt;=84.5,"PEKİYİ",IF(I5&gt;=69.5,"İYİ",IF(I5&gt;=59.5,"ORTA",IF(I5&gt;=49.5,"GEÇER",IF(I5&lt;49.5,"GEÇMEZ"))))))</f>
        <v>GEÇMEZ</v>
      </c>
    </row>
    <row r="6" spans="1:11" ht="17.100000000000001" customHeight="1" x14ac:dyDescent="0.25">
      <c r="A6" s="81">
        <v>3</v>
      </c>
      <c r="B6" s="69">
        <f>IF(Liste!C7=0," ",Liste!C7)</f>
        <v>109</v>
      </c>
      <c r="C6" s="70" t="str">
        <f>IF(Liste!D7=0," ",Liste!D7)</f>
        <v>AYŞENUR İLERU</v>
      </c>
      <c r="D6" s="121">
        <f>IF('SINAV-I-1'!AR54=0," ",'SINAV-I-1'!AR54)</f>
        <v>85</v>
      </c>
      <c r="E6" s="121">
        <f>IF('SINAV-I-2'!AR54=0," ",'SINAV-I-2'!AR54)</f>
        <v>67</v>
      </c>
      <c r="F6" s="121" t="str">
        <f>IF('SINAV-I-3'!AR54=0," ",'SINAV-I-3'!AR54)</f>
        <v xml:space="preserve"> </v>
      </c>
      <c r="G6" s="120"/>
      <c r="H6" s="120"/>
      <c r="I6" s="122">
        <f>ROUNDDOWN(AVERAGE(D6:H6),2)</f>
        <v>76</v>
      </c>
      <c r="J6" s="82" t="str">
        <f t="shared" si="0"/>
        <v>İYİ</v>
      </c>
    </row>
    <row r="7" spans="1:11" ht="17.100000000000001" customHeight="1" x14ac:dyDescent="0.25">
      <c r="A7" s="81">
        <v>4</v>
      </c>
      <c r="B7" s="69">
        <f>IF(Liste!C8=0," ",Liste!C8)</f>
        <v>128</v>
      </c>
      <c r="C7" s="70" t="str">
        <f>IF(Liste!D8=0," ",Liste!D8)</f>
        <v>REYYAN GÜLEÇ</v>
      </c>
      <c r="D7" s="121">
        <f>IF('SINAV-I-1'!AR55=0," ",'SINAV-I-1'!AR55)</f>
        <v>73</v>
      </c>
      <c r="E7" s="121">
        <f>IF('SINAV-I-2'!AR55=0," ",'SINAV-I-2'!AR55)</f>
        <v>62</v>
      </c>
      <c r="F7" s="121" t="str">
        <f>IF('SINAV-I-3'!AR55=0," ",'SINAV-I-3'!AR55)</f>
        <v xml:space="preserve"> </v>
      </c>
      <c r="G7" s="120"/>
      <c r="H7" s="120"/>
      <c r="I7" s="122">
        <f>ROUNDDOWN(AVERAGE(D7:H7),2)</f>
        <v>67.5</v>
      </c>
      <c r="J7" s="82" t="str">
        <f t="shared" si="0"/>
        <v>ORTA</v>
      </c>
    </row>
    <row r="8" spans="1:11" ht="17.100000000000001" customHeight="1" x14ac:dyDescent="0.25">
      <c r="A8" s="81">
        <v>5</v>
      </c>
      <c r="B8" s="69">
        <f>IF(Liste!C9=0," ",Liste!C9)</f>
        <v>157</v>
      </c>
      <c r="C8" s="70" t="str">
        <f>IF(Liste!D9=0," ",Liste!D9)</f>
        <v>SÜEDA BEYZA DOĞANER</v>
      </c>
      <c r="D8" s="121">
        <f>IF('SINAV-I-1'!AR56=0," ",'SINAV-I-1'!AR56)</f>
        <v>25</v>
      </c>
      <c r="E8" s="121">
        <f>IF('SINAV-I-2'!AR56=0," ",'SINAV-I-2'!AR56)</f>
        <v>20</v>
      </c>
      <c r="F8" s="121" t="str">
        <f>IF('SINAV-I-3'!AR56=0," ",'SINAV-I-3'!AR56)</f>
        <v xml:space="preserve"> </v>
      </c>
      <c r="G8" s="120"/>
      <c r="H8" s="120"/>
      <c r="I8" s="122">
        <f>ROUNDDOWN(AVERAGE(D8:H8),2)</f>
        <v>22.5</v>
      </c>
      <c r="J8" s="82" t="str">
        <f t="shared" si="0"/>
        <v>GEÇMEZ</v>
      </c>
    </row>
    <row r="9" spans="1:11" ht="17.100000000000001" customHeight="1" x14ac:dyDescent="0.25">
      <c r="A9" s="81">
        <v>6</v>
      </c>
      <c r="B9" s="69">
        <f>IF(Liste!C10=0," ",Liste!C10)</f>
        <v>184</v>
      </c>
      <c r="C9" s="70" t="str">
        <f>IF(Liste!D10=0," ",Liste!D10)</f>
        <v>ÇİĞDEM ALKAN</v>
      </c>
      <c r="D9" s="121">
        <f>IF('SINAV-I-1'!AR57=0," ",'SINAV-I-1'!AR57)</f>
        <v>88</v>
      </c>
      <c r="E9" s="121">
        <f>IF('SINAV-I-2'!AR57=0," ",'SINAV-I-2'!AR57)</f>
        <v>93</v>
      </c>
      <c r="F9" s="121" t="str">
        <f>IF('SINAV-I-3'!AR57=0," ",'SINAV-I-3'!AR57)</f>
        <v xml:space="preserve"> </v>
      </c>
      <c r="G9" s="120"/>
      <c r="H9" s="120"/>
      <c r="I9" s="122">
        <f t="shared" ref="I9:I24" si="1">ROUNDDOWN(AVERAGE(D9:H9),2)</f>
        <v>90.5</v>
      </c>
      <c r="J9" s="82" t="str">
        <f t="shared" si="0"/>
        <v>PEKİYİ</v>
      </c>
    </row>
    <row r="10" spans="1:11" ht="17.100000000000001" customHeight="1" x14ac:dyDescent="0.25">
      <c r="A10" s="81">
        <v>7</v>
      </c>
      <c r="B10" s="69">
        <f>IF(Liste!C11=0," ",Liste!C11)</f>
        <v>185</v>
      </c>
      <c r="C10" s="70" t="str">
        <f>IF(Liste!D11=0," ",Liste!D11)</f>
        <v>CEMİLE KAYADUMAN</v>
      </c>
      <c r="D10" s="121">
        <f>IF('SINAV-I-1'!AR58=0," ",'SINAV-I-1'!AR58)</f>
        <v>50</v>
      </c>
      <c r="E10" s="121">
        <f>IF('SINAV-I-2'!AR58=0," ",'SINAV-I-2'!AR58)</f>
        <v>36</v>
      </c>
      <c r="F10" s="121" t="str">
        <f>IF('SINAV-I-3'!AR58=0," ",'SINAV-I-3'!AR58)</f>
        <v xml:space="preserve"> </v>
      </c>
      <c r="G10" s="120"/>
      <c r="H10" s="120"/>
      <c r="I10" s="122">
        <f t="shared" si="1"/>
        <v>43</v>
      </c>
      <c r="J10" s="82" t="str">
        <f t="shared" si="0"/>
        <v>GEÇMEZ</v>
      </c>
    </row>
    <row r="11" spans="1:11" ht="17.100000000000001" customHeight="1" x14ac:dyDescent="0.25">
      <c r="A11" s="81">
        <v>8</v>
      </c>
      <c r="B11" s="69">
        <f>IF(Liste!C12=0," ",Liste!C12)</f>
        <v>187</v>
      </c>
      <c r="C11" s="70" t="str">
        <f>IF(Liste!D12=0," ",Liste!D12)</f>
        <v>SAFİYE BÜŞRA AKBULUT</v>
      </c>
      <c r="D11" s="121">
        <f>IF('SINAV-I-1'!AR59=0," ",'SINAV-I-1'!AR59)</f>
        <v>76</v>
      </c>
      <c r="E11" s="121">
        <f>IF('SINAV-I-2'!AR59=0," ",'SINAV-I-2'!AR59)</f>
        <v>75</v>
      </c>
      <c r="F11" s="121" t="str">
        <f>IF('SINAV-I-3'!AR59=0," ",'SINAV-I-3'!AR59)</f>
        <v xml:space="preserve"> </v>
      </c>
      <c r="G11" s="120"/>
      <c r="H11" s="120"/>
      <c r="I11" s="122">
        <f t="shared" si="1"/>
        <v>75.5</v>
      </c>
      <c r="J11" s="82" t="str">
        <f t="shared" si="0"/>
        <v>İYİ</v>
      </c>
    </row>
    <row r="12" spans="1:11" ht="17.100000000000001" customHeight="1" x14ac:dyDescent="0.25">
      <c r="A12" s="81">
        <v>9</v>
      </c>
      <c r="B12" s="69">
        <f>IF(Liste!C13=0," ",Liste!C13)</f>
        <v>188</v>
      </c>
      <c r="C12" s="70" t="str">
        <f>IF(Liste!D13=0," ",Liste!D13)</f>
        <v>SUEDA HANBAY</v>
      </c>
      <c r="D12" s="121">
        <f>IF('SINAV-I-1'!AR60=0," ",'SINAV-I-1'!AR60)</f>
        <v>68</v>
      </c>
      <c r="E12" s="121">
        <f>IF('SINAV-I-2'!AR60=0," ",'SINAV-I-2'!AR60)</f>
        <v>56</v>
      </c>
      <c r="F12" s="121" t="str">
        <f>IF('SINAV-I-3'!AR60=0," ",'SINAV-I-3'!AR60)</f>
        <v xml:space="preserve"> </v>
      </c>
      <c r="G12" s="120"/>
      <c r="H12" s="120"/>
      <c r="I12" s="122">
        <f t="shared" si="1"/>
        <v>62</v>
      </c>
      <c r="J12" s="82" t="str">
        <f t="shared" si="0"/>
        <v>ORTA</v>
      </c>
    </row>
    <row r="13" spans="1:11" ht="17.100000000000001" customHeight="1" x14ac:dyDescent="0.25">
      <c r="A13" s="81">
        <v>10</v>
      </c>
      <c r="B13" s="69">
        <f>IF(Liste!C14=0," ",Liste!C14)</f>
        <v>189</v>
      </c>
      <c r="C13" s="70" t="str">
        <f>IF(Liste!D14=0," ",Liste!D14)</f>
        <v>MELİS YAYLACI</v>
      </c>
      <c r="D13" s="121">
        <f>IF('SINAV-I-1'!AR61=0," ",'SINAV-I-1'!AR61)</f>
        <v>50</v>
      </c>
      <c r="E13" s="121">
        <f>IF('SINAV-I-2'!AR61=0," ",'SINAV-I-2'!AR61)</f>
        <v>81</v>
      </c>
      <c r="F13" s="121" t="str">
        <f>IF('SINAV-I-3'!AR61=0," ",'SINAV-I-3'!AR61)</f>
        <v xml:space="preserve"> </v>
      </c>
      <c r="G13" s="120"/>
      <c r="H13" s="120"/>
      <c r="I13" s="122">
        <f t="shared" si="1"/>
        <v>65.5</v>
      </c>
      <c r="J13" s="82" t="str">
        <f t="shared" si="0"/>
        <v>ORTA</v>
      </c>
    </row>
    <row r="14" spans="1:11" ht="17.100000000000001" customHeight="1" x14ac:dyDescent="0.25">
      <c r="A14" s="81">
        <v>11</v>
      </c>
      <c r="B14" s="69">
        <f>IF(Liste!C15=0," ",Liste!C15)</f>
        <v>191</v>
      </c>
      <c r="C14" s="70" t="str">
        <f>IF(Liste!D15=0," ",Liste!D15)</f>
        <v>ESRA KARAGÖZ</v>
      </c>
      <c r="D14" s="121">
        <f>IF('SINAV-I-1'!AR62=0," ",'SINAV-I-1'!AR62)</f>
        <v>80</v>
      </c>
      <c r="E14" s="121">
        <f>IF('SINAV-I-2'!AR62=0," ",'SINAV-I-2'!AR62)</f>
        <v>79</v>
      </c>
      <c r="F14" s="121" t="str">
        <f>IF('SINAV-I-3'!AR62=0," ",'SINAV-I-3'!AR62)</f>
        <v xml:space="preserve"> </v>
      </c>
      <c r="G14" s="120"/>
      <c r="H14" s="120"/>
      <c r="I14" s="122">
        <f t="shared" si="1"/>
        <v>79.5</v>
      </c>
      <c r="J14" s="82" t="str">
        <f t="shared" si="0"/>
        <v>İYİ</v>
      </c>
    </row>
    <row r="15" spans="1:11" ht="17.100000000000001" customHeight="1" x14ac:dyDescent="0.25">
      <c r="A15" s="81">
        <v>12</v>
      </c>
      <c r="B15" s="69">
        <f>IF(Liste!C16=0," ",Liste!C16)</f>
        <v>192</v>
      </c>
      <c r="C15" s="70" t="str">
        <f>IF(Liste!D16=0," ",Liste!D16)</f>
        <v>BELİNAY ORUÇ</v>
      </c>
      <c r="D15" s="121">
        <f>IF('SINAV-I-1'!AR63=0," ",'SINAV-I-1'!AR63)</f>
        <v>53</v>
      </c>
      <c r="E15" s="121">
        <f>IF('SINAV-I-2'!AR63=0," ",'SINAV-I-2'!AR63)</f>
        <v>80</v>
      </c>
      <c r="F15" s="121" t="str">
        <f>IF('SINAV-I-3'!AR63=0," ",'SINAV-I-3'!AR63)</f>
        <v xml:space="preserve"> </v>
      </c>
      <c r="G15" s="120"/>
      <c r="H15" s="120"/>
      <c r="I15" s="122">
        <f t="shared" si="1"/>
        <v>66.5</v>
      </c>
      <c r="J15" s="82" t="str">
        <f t="shared" si="0"/>
        <v>ORTA</v>
      </c>
    </row>
    <row r="16" spans="1:11" ht="17.100000000000001" customHeight="1" x14ac:dyDescent="0.25">
      <c r="A16" s="81">
        <v>13</v>
      </c>
      <c r="B16" s="69">
        <f>IF(Liste!C17=0," ",Liste!C17)</f>
        <v>194</v>
      </c>
      <c r="C16" s="70" t="str">
        <f>IF(Liste!D17=0," ",Liste!D17)</f>
        <v>GÜLŞEN BABACAN</v>
      </c>
      <c r="D16" s="121">
        <f>IF('SINAV-I-1'!AR64=0," ",'SINAV-I-1'!AR64)</f>
        <v>85</v>
      </c>
      <c r="E16" s="121">
        <f>IF('SINAV-I-2'!AR64=0," ",'SINAV-I-2'!AR64)</f>
        <v>18</v>
      </c>
      <c r="F16" s="121" t="str">
        <f>IF('SINAV-I-3'!AR64=0," ",'SINAV-I-3'!AR64)</f>
        <v xml:space="preserve"> </v>
      </c>
      <c r="G16" s="120"/>
      <c r="H16" s="120"/>
      <c r="I16" s="122">
        <f t="shared" si="1"/>
        <v>51.5</v>
      </c>
      <c r="J16" s="82" t="str">
        <f t="shared" si="0"/>
        <v>GEÇER</v>
      </c>
    </row>
    <row r="17" spans="1:10" ht="17.100000000000001" customHeight="1" x14ac:dyDescent="0.25">
      <c r="A17" s="81">
        <v>14</v>
      </c>
      <c r="B17" s="69">
        <f>IF(Liste!C18=0," ",Liste!C18)</f>
        <v>195</v>
      </c>
      <c r="C17" s="70" t="str">
        <f>IF(Liste!D18=0," ",Liste!D18)</f>
        <v>ELİF BERRA GÜZEL</v>
      </c>
      <c r="D17" s="121">
        <f>IF('SINAV-I-1'!AR65=0," ",'SINAV-I-1'!AR65)</f>
        <v>73</v>
      </c>
      <c r="E17" s="121">
        <f>IF('SINAV-I-2'!AR65=0," ",'SINAV-I-2'!AR65)</f>
        <v>100</v>
      </c>
      <c r="F17" s="121" t="str">
        <f>IF('SINAV-I-3'!AR65=0," ",'SINAV-I-3'!AR65)</f>
        <v xml:space="preserve"> </v>
      </c>
      <c r="G17" s="120"/>
      <c r="H17" s="120"/>
      <c r="I17" s="122">
        <f t="shared" si="1"/>
        <v>86.5</v>
      </c>
      <c r="J17" s="82" t="str">
        <f t="shared" si="0"/>
        <v>PEKİYİ</v>
      </c>
    </row>
    <row r="18" spans="1:10" ht="17.100000000000001" customHeight="1" x14ac:dyDescent="0.25">
      <c r="A18" s="81">
        <v>15</v>
      </c>
      <c r="B18" s="69">
        <f>IF(Liste!C19=0," ",Liste!C19)</f>
        <v>196</v>
      </c>
      <c r="C18" s="70" t="str">
        <f>IF(Liste!D19=0," ",Liste!D19)</f>
        <v>BEYZA NUR GÜRBÜZ</v>
      </c>
      <c r="D18" s="121">
        <f>IF('SINAV-I-1'!AR66=0," ",'SINAV-I-1'!AR66)</f>
        <v>95</v>
      </c>
      <c r="E18" s="121">
        <f>IF('SINAV-I-2'!AR66=0," ",'SINAV-I-2'!AR66)</f>
        <v>95</v>
      </c>
      <c r="F18" s="121" t="str">
        <f>IF('SINAV-I-3'!AR66=0," ",'SINAV-I-3'!AR66)</f>
        <v xml:space="preserve"> </v>
      </c>
      <c r="G18" s="120"/>
      <c r="H18" s="120"/>
      <c r="I18" s="122">
        <f t="shared" si="1"/>
        <v>95</v>
      </c>
      <c r="J18" s="82" t="str">
        <f t="shared" si="0"/>
        <v>PEKİYİ</v>
      </c>
    </row>
    <row r="19" spans="1:10" ht="17.100000000000001" customHeight="1" x14ac:dyDescent="0.25">
      <c r="A19" s="81">
        <v>16</v>
      </c>
      <c r="B19" s="69">
        <f>IF(Liste!C20=0," ",Liste!C20)</f>
        <v>197</v>
      </c>
      <c r="C19" s="70" t="str">
        <f>IF(Liste!D20=0," ",Liste!D20)</f>
        <v>KEVSER SU BAŞTÜRK</v>
      </c>
      <c r="D19" s="121">
        <f>IF('SINAV-I-1'!AR67=0," ",'SINAV-I-1'!AR67)</f>
        <v>95</v>
      </c>
      <c r="E19" s="121">
        <f>IF('SINAV-I-2'!AR67=0," ",'SINAV-I-2'!AR67)</f>
        <v>100</v>
      </c>
      <c r="F19" s="121" t="str">
        <f>IF('SINAV-I-3'!AR67=0," ",'SINAV-I-3'!AR67)</f>
        <v xml:space="preserve"> </v>
      </c>
      <c r="G19" s="120"/>
      <c r="H19" s="120"/>
      <c r="I19" s="122">
        <f t="shared" si="1"/>
        <v>97.5</v>
      </c>
      <c r="J19" s="82" t="str">
        <f t="shared" si="0"/>
        <v>PEKİYİ</v>
      </c>
    </row>
    <row r="20" spans="1:10" ht="17.100000000000001" customHeight="1" x14ac:dyDescent="0.25">
      <c r="A20" s="81">
        <v>17</v>
      </c>
      <c r="B20" s="69">
        <f>IF(Liste!C21=0," ",Liste!C21)</f>
        <v>198</v>
      </c>
      <c r="C20" s="70" t="str">
        <f>IF(Liste!D21=0," ",Liste!D21)</f>
        <v>RABİA KEVSER SÖNMEZ</v>
      </c>
      <c r="D20" s="121">
        <f>IF('SINAV-I-1'!AR68=0," ",'SINAV-I-1'!AR68)</f>
        <v>95</v>
      </c>
      <c r="E20" s="121">
        <f>IF('SINAV-I-2'!AR68=0," ",'SINAV-I-2'!AR68)</f>
        <v>76</v>
      </c>
      <c r="F20" s="121" t="str">
        <f>IF('SINAV-I-3'!AR68=0," ",'SINAV-I-3'!AR68)</f>
        <v xml:space="preserve"> </v>
      </c>
      <c r="G20" s="120"/>
      <c r="H20" s="120"/>
      <c r="I20" s="122">
        <f t="shared" si="1"/>
        <v>85.5</v>
      </c>
      <c r="J20" s="82" t="str">
        <f t="shared" si="0"/>
        <v>PEKİYİ</v>
      </c>
    </row>
    <row r="21" spans="1:10" ht="17.100000000000001" customHeight="1" x14ac:dyDescent="0.25">
      <c r="A21" s="81">
        <v>18</v>
      </c>
      <c r="B21" s="69">
        <f>IF(Liste!C22=0," ",Liste!C22)</f>
        <v>199</v>
      </c>
      <c r="C21" s="70" t="str">
        <f>IF(Liste!D22=0," ",Liste!D22)</f>
        <v>İREM BERK</v>
      </c>
      <c r="D21" s="121">
        <f>IF('SINAV-I-1'!AR69=0," ",'SINAV-I-1'!AR69)</f>
        <v>71</v>
      </c>
      <c r="E21" s="121">
        <f>IF('SINAV-I-2'!AR69=0," ",'SINAV-I-2'!AR69)</f>
        <v>30</v>
      </c>
      <c r="F21" s="121" t="str">
        <f>IF('SINAV-I-3'!AR69=0," ",'SINAV-I-3'!AR69)</f>
        <v xml:space="preserve"> </v>
      </c>
      <c r="G21" s="120"/>
      <c r="H21" s="120"/>
      <c r="I21" s="122">
        <f t="shared" si="1"/>
        <v>50.5</v>
      </c>
      <c r="J21" s="82" t="str">
        <f t="shared" si="0"/>
        <v>GEÇER</v>
      </c>
    </row>
    <row r="22" spans="1:10" ht="17.100000000000001" customHeight="1" x14ac:dyDescent="0.25">
      <c r="A22" s="81">
        <v>19</v>
      </c>
      <c r="B22" s="69">
        <f>IF(Liste!C23=0," ",Liste!C23)</f>
        <v>200</v>
      </c>
      <c r="C22" s="70" t="str">
        <f>IF(Liste!D23=0," ",Liste!D23)</f>
        <v>FATMA ZEHRA EMER</v>
      </c>
      <c r="D22" s="121">
        <f>IF('SINAV-I-1'!AR70=0," ",'SINAV-I-1'!AR70)</f>
        <v>65</v>
      </c>
      <c r="E22" s="121">
        <f>IF('SINAV-I-2'!AR70=0," ",'SINAV-I-2'!AR70)</f>
        <v>100</v>
      </c>
      <c r="F22" s="121" t="str">
        <f>IF('SINAV-I-3'!AR70=0," ",'SINAV-I-3'!AR70)</f>
        <v xml:space="preserve"> </v>
      </c>
      <c r="G22" s="120"/>
      <c r="H22" s="120"/>
      <c r="I22" s="122">
        <f t="shared" si="1"/>
        <v>82.5</v>
      </c>
      <c r="J22" s="82" t="str">
        <f t="shared" si="0"/>
        <v>İYİ</v>
      </c>
    </row>
    <row r="23" spans="1:10" ht="17.100000000000001" customHeight="1" x14ac:dyDescent="0.25">
      <c r="A23" s="81">
        <v>20</v>
      </c>
      <c r="B23" s="69">
        <f>IF(Liste!C24=0," ",Liste!C24)</f>
        <v>201</v>
      </c>
      <c r="C23" s="70" t="str">
        <f>IF(Liste!D24=0," ",Liste!D24)</f>
        <v>İKRA NUR ÇETİN</v>
      </c>
      <c r="D23" s="121">
        <f>IF('SINAV-I-1'!AR71=0," ",'SINAV-I-1'!AR71)</f>
        <v>100</v>
      </c>
      <c r="E23" s="121">
        <f>IF('SINAV-I-2'!AR71=0," ",'SINAV-I-2'!AR71)</f>
        <v>58</v>
      </c>
      <c r="F23" s="121" t="str">
        <f>IF('SINAV-I-3'!AR71=0," ",'SINAV-I-3'!AR71)</f>
        <v xml:space="preserve"> </v>
      </c>
      <c r="G23" s="120"/>
      <c r="H23" s="120"/>
      <c r="I23" s="122">
        <f t="shared" si="1"/>
        <v>79</v>
      </c>
      <c r="J23" s="82" t="str">
        <f t="shared" si="0"/>
        <v>İYİ</v>
      </c>
    </row>
    <row r="24" spans="1:10" ht="17.100000000000001" customHeight="1" x14ac:dyDescent="0.25">
      <c r="A24" s="81">
        <v>21</v>
      </c>
      <c r="B24" s="69">
        <f>IF(Liste!C25=0," ",Liste!C25)</f>
        <v>203</v>
      </c>
      <c r="C24" s="70" t="str">
        <f>IF(Liste!D25=0," ",Liste!D25)</f>
        <v>HATİCE BEYZA ÖZDEMİR</v>
      </c>
      <c r="D24" s="121">
        <f>IF('SINAV-I-1'!AR72=0," ",'SINAV-I-1'!AR72)</f>
        <v>65</v>
      </c>
      <c r="E24" s="121">
        <f>IF('SINAV-I-2'!AR72=0," ",'SINAV-I-2'!AR72)</f>
        <v>98</v>
      </c>
      <c r="F24" s="121" t="str">
        <f>IF('SINAV-I-3'!AR72=0," ",'SINAV-I-3'!AR72)</f>
        <v xml:space="preserve"> </v>
      </c>
      <c r="G24" s="120"/>
      <c r="H24" s="120"/>
      <c r="I24" s="122">
        <f t="shared" si="1"/>
        <v>81.5</v>
      </c>
      <c r="J24" s="82" t="str">
        <f t="shared" si="0"/>
        <v>İYİ</v>
      </c>
    </row>
    <row r="25" spans="1:10" ht="17.100000000000001" customHeight="1" x14ac:dyDescent="0.25">
      <c r="A25" s="81">
        <v>22</v>
      </c>
      <c r="B25" s="69">
        <f>IF(Liste!C26=0," ",Liste!C26)</f>
        <v>204</v>
      </c>
      <c r="C25" s="70" t="str">
        <f>IF(Liste!D26=0," ",Liste!D26)</f>
        <v>MERYEM KILINÇ</v>
      </c>
      <c r="D25" s="121">
        <f>IF('SINAV-I-1'!AR73=0," ",'SINAV-I-1'!AR73)</f>
        <v>85</v>
      </c>
      <c r="E25" s="121">
        <f>IF('SINAV-I-2'!AR73=0," ",'SINAV-I-2'!AR73)</f>
        <v>82</v>
      </c>
      <c r="F25" s="121" t="str">
        <f>IF('SINAV-I-3'!AR73=0," ",'SINAV-I-3'!AR73)</f>
        <v xml:space="preserve"> </v>
      </c>
      <c r="G25" s="120"/>
      <c r="H25" s="120"/>
      <c r="I25" s="122">
        <f t="shared" ref="I25:I45" si="2">ROUNDDOWN(AVERAGE(D25:H25),2)</f>
        <v>83.5</v>
      </c>
      <c r="J25" s="82" t="str">
        <f t="shared" si="0"/>
        <v>İYİ</v>
      </c>
    </row>
    <row r="26" spans="1:10" ht="17.100000000000001" customHeight="1" x14ac:dyDescent="0.25">
      <c r="A26" s="81">
        <v>23</v>
      </c>
      <c r="B26" s="69">
        <f>IF(Liste!C27=0," ",Liste!C27)</f>
        <v>216</v>
      </c>
      <c r="C26" s="70" t="str">
        <f>IF(Liste!D27=0," ",Liste!D27)</f>
        <v>ÜMMÜGÜLSÜM TATAROĞLU</v>
      </c>
      <c r="D26" s="121">
        <f>IF('SINAV-I-1'!AR74=0," ",'SINAV-I-1'!AR74)</f>
        <v>73</v>
      </c>
      <c r="E26" s="121">
        <f>IF('SINAV-I-2'!AR74=0," ",'SINAV-I-2'!AR74)</f>
        <v>90</v>
      </c>
      <c r="F26" s="121" t="str">
        <f>IF('SINAV-I-3'!AR74=0," ",'SINAV-I-3'!AR74)</f>
        <v xml:space="preserve"> </v>
      </c>
      <c r="G26" s="120"/>
      <c r="H26" s="120"/>
      <c r="I26" s="122">
        <f t="shared" si="2"/>
        <v>81.5</v>
      </c>
      <c r="J26" s="82" t="str">
        <f t="shared" si="0"/>
        <v>İYİ</v>
      </c>
    </row>
    <row r="27" spans="1:10" ht="17.100000000000001" customHeight="1" x14ac:dyDescent="0.25">
      <c r="A27" s="81">
        <v>24</v>
      </c>
      <c r="B27" s="69">
        <f>IF(Liste!C28=0," ",Liste!C28)</f>
        <v>218</v>
      </c>
      <c r="C27" s="70" t="str">
        <f>IF(Liste!D28=0," ",Liste!D28)</f>
        <v>ZEYNEP RANA AYTAN</v>
      </c>
      <c r="D27" s="121">
        <f>IF('SINAV-I-1'!AR75=0," ",'SINAV-I-1'!AR75)</f>
        <v>70</v>
      </c>
      <c r="E27" s="121">
        <f>IF('SINAV-I-2'!AR75=0," ",'SINAV-I-2'!AR75)</f>
        <v>65</v>
      </c>
      <c r="F27" s="121" t="str">
        <f>IF('SINAV-I-3'!AR75=0," ",'SINAV-I-3'!AR75)</f>
        <v xml:space="preserve"> </v>
      </c>
      <c r="G27" s="120"/>
      <c r="H27" s="120"/>
      <c r="I27" s="122">
        <f t="shared" si="2"/>
        <v>67.5</v>
      </c>
      <c r="J27" s="82" t="str">
        <f t="shared" si="0"/>
        <v>ORTA</v>
      </c>
    </row>
    <row r="28" spans="1:10" ht="17.100000000000001" customHeight="1" x14ac:dyDescent="0.25">
      <c r="A28" s="81">
        <v>25</v>
      </c>
      <c r="B28" s="69">
        <f>IF(Liste!C29=0," ",Liste!C29)</f>
        <v>233</v>
      </c>
      <c r="C28" s="70" t="str">
        <f>IF(Liste!D29=0," ",Liste!D29)</f>
        <v>ELİF ERÇETİN</v>
      </c>
      <c r="D28" s="121">
        <f>IF('SINAV-I-1'!AR76=0," ",'SINAV-I-1'!AR76)</f>
        <v>56</v>
      </c>
      <c r="E28" s="121" t="str">
        <f>IF('SINAV-I-2'!AR76=0," ",'SINAV-I-2'!AR76)</f>
        <v xml:space="preserve"> </v>
      </c>
      <c r="F28" s="121" t="str">
        <f>IF('SINAV-I-3'!AR76=0," ",'SINAV-I-3'!AR76)</f>
        <v xml:space="preserve"> </v>
      </c>
      <c r="G28" s="120"/>
      <c r="H28" s="120"/>
      <c r="I28" s="122">
        <f t="shared" si="2"/>
        <v>56</v>
      </c>
      <c r="J28" s="82" t="str">
        <f t="shared" si="0"/>
        <v>GEÇER</v>
      </c>
    </row>
    <row r="29" spans="1:10" ht="17.100000000000001" customHeight="1" x14ac:dyDescent="0.25">
      <c r="A29" s="81">
        <v>26</v>
      </c>
      <c r="B29" s="69">
        <f>IF(Liste!C30=0," ",Liste!C30)</f>
        <v>176</v>
      </c>
      <c r="C29" s="70" t="str">
        <f>IF(Liste!D30=0," ",Liste!D30)</f>
        <v>HAYRUNNİSA BABACAN</v>
      </c>
      <c r="D29" s="121" t="str">
        <f>IF('SINAV-I-1'!AR77=0," ",'SINAV-I-1'!AR77)</f>
        <v xml:space="preserve"> </v>
      </c>
      <c r="E29" s="121" t="str">
        <f>IF('SINAV-I-2'!AR77=0," ",'SINAV-I-2'!AR77)</f>
        <v xml:space="preserve"> </v>
      </c>
      <c r="F29" s="121" t="str">
        <f>IF('SINAV-I-3'!AR77=0," ",'SINAV-I-3'!AR77)</f>
        <v xml:space="preserve"> </v>
      </c>
      <c r="G29" s="120"/>
      <c r="H29" s="120"/>
      <c r="I29" s="122" t="e">
        <f t="shared" si="2"/>
        <v>#DIV/0!</v>
      </c>
      <c r="J29" s="82" t="e">
        <f t="shared" si="0"/>
        <v>#DIV/0!</v>
      </c>
    </row>
    <row r="30" spans="1:10" ht="17.100000000000001" customHeight="1" x14ac:dyDescent="0.25">
      <c r="A30" s="81">
        <v>27</v>
      </c>
      <c r="B30" s="69" t="str">
        <f>IF(Liste!C31=0," ",Liste!C31)</f>
        <v xml:space="preserve"> </v>
      </c>
      <c r="C30" s="70" t="str">
        <f>IF(Liste!D31=0," ",Liste!D31)</f>
        <v xml:space="preserve"> </v>
      </c>
      <c r="D30" s="121" t="str">
        <f>IF('SINAV-I-1'!AR78=0," ",'SINAV-I-1'!AR78)</f>
        <v xml:space="preserve"> </v>
      </c>
      <c r="E30" s="121" t="str">
        <f>IF('SINAV-I-2'!AR78=0," ",'SINAV-I-2'!AR78)</f>
        <v xml:space="preserve"> </v>
      </c>
      <c r="F30" s="121" t="str">
        <f>IF('SINAV-I-3'!AR78=0," ",'SINAV-I-3'!AR78)</f>
        <v xml:space="preserve"> </v>
      </c>
      <c r="G30" s="120"/>
      <c r="H30" s="120"/>
      <c r="I30" s="122" t="e">
        <f t="shared" si="2"/>
        <v>#DIV/0!</v>
      </c>
      <c r="J30" s="82" t="e">
        <f t="shared" si="0"/>
        <v>#DIV/0!</v>
      </c>
    </row>
    <row r="31" spans="1:10" ht="17.100000000000001" customHeight="1" x14ac:dyDescent="0.25">
      <c r="A31" s="81">
        <v>28</v>
      </c>
      <c r="B31" s="69" t="str">
        <f>IF(Liste!C32=0," ",Liste!C32)</f>
        <v xml:space="preserve"> </v>
      </c>
      <c r="C31" s="70" t="str">
        <f>IF(Liste!D32=0," ",Liste!D32)</f>
        <v xml:space="preserve"> </v>
      </c>
      <c r="D31" s="121" t="str">
        <f>IF('SINAV-I-1'!AR79=0," ",'SINAV-I-1'!AR79)</f>
        <v xml:space="preserve"> </v>
      </c>
      <c r="E31" s="121" t="str">
        <f>IF('SINAV-I-2'!AR79=0," ",'SINAV-I-2'!AR79)</f>
        <v xml:space="preserve"> </v>
      </c>
      <c r="F31" s="121" t="str">
        <f>IF('SINAV-I-3'!AR79=0," ",'SINAV-I-3'!AR79)</f>
        <v xml:space="preserve"> </v>
      </c>
      <c r="G31" s="120"/>
      <c r="H31" s="120"/>
      <c r="I31" s="122" t="e">
        <f t="shared" si="2"/>
        <v>#DIV/0!</v>
      </c>
      <c r="J31" s="82" t="e">
        <f t="shared" si="0"/>
        <v>#DIV/0!</v>
      </c>
    </row>
    <row r="32" spans="1:10" ht="17.100000000000001" customHeight="1" x14ac:dyDescent="0.25">
      <c r="A32" s="81">
        <v>29</v>
      </c>
      <c r="B32" s="69" t="str">
        <f>IF(Liste!C33=0," ",Liste!C33)</f>
        <v xml:space="preserve"> </v>
      </c>
      <c r="C32" s="70" t="str">
        <f>IF(Liste!D33=0," ",Liste!D33)</f>
        <v xml:space="preserve"> </v>
      </c>
      <c r="D32" s="121" t="str">
        <f>IF('SINAV-I-1'!AR80=0," ",'SINAV-I-1'!AR80)</f>
        <v xml:space="preserve"> </v>
      </c>
      <c r="E32" s="121" t="str">
        <f>IF('SINAV-I-2'!AR80=0," ",'SINAV-I-2'!AR80)</f>
        <v xml:space="preserve"> </v>
      </c>
      <c r="F32" s="121" t="str">
        <f>IF('SINAV-I-3'!AR80=0," ",'SINAV-I-3'!AR80)</f>
        <v xml:space="preserve"> </v>
      </c>
      <c r="G32" s="120"/>
      <c r="H32" s="120"/>
      <c r="I32" s="122" t="e">
        <f t="shared" si="2"/>
        <v>#DIV/0!</v>
      </c>
      <c r="J32" s="82" t="e">
        <f t="shared" si="0"/>
        <v>#DIV/0!</v>
      </c>
    </row>
    <row r="33" spans="1:10" ht="17.100000000000001" customHeight="1" x14ac:dyDescent="0.25">
      <c r="A33" s="81">
        <v>30</v>
      </c>
      <c r="B33" s="69" t="str">
        <f>IF(Liste!C34=0," ",Liste!C34)</f>
        <v xml:space="preserve"> </v>
      </c>
      <c r="C33" s="70" t="str">
        <f>IF(Liste!D34=0," ",Liste!D34)</f>
        <v xml:space="preserve"> </v>
      </c>
      <c r="D33" s="121" t="str">
        <f>IF('SINAV-I-1'!AR81=0," ",'SINAV-I-1'!AR81)</f>
        <v xml:space="preserve"> </v>
      </c>
      <c r="E33" s="121" t="str">
        <f>IF('SINAV-I-2'!AR81=0," ",'SINAV-I-2'!AR81)</f>
        <v xml:space="preserve"> </v>
      </c>
      <c r="F33" s="121" t="str">
        <f>IF('SINAV-I-3'!AR81=0," ",'SINAV-I-3'!AR81)</f>
        <v xml:space="preserve"> </v>
      </c>
      <c r="G33" s="120"/>
      <c r="H33" s="120"/>
      <c r="I33" s="122" t="e">
        <f t="shared" si="2"/>
        <v>#DIV/0!</v>
      </c>
      <c r="J33" s="82" t="e">
        <f t="shared" si="0"/>
        <v>#DIV/0!</v>
      </c>
    </row>
    <row r="34" spans="1:10" ht="17.100000000000001" customHeight="1" x14ac:dyDescent="0.25">
      <c r="A34" s="81">
        <v>31</v>
      </c>
      <c r="B34" s="69" t="str">
        <f>IF(Liste!C35=0," ",Liste!C35)</f>
        <v xml:space="preserve"> </v>
      </c>
      <c r="C34" s="70" t="str">
        <f>IF(Liste!D35=0," ",Liste!D35)</f>
        <v xml:space="preserve"> </v>
      </c>
      <c r="D34" s="121" t="str">
        <f>IF('SINAV-I-1'!AR82=0," ",'SINAV-I-1'!AR82)</f>
        <v xml:space="preserve"> </v>
      </c>
      <c r="E34" s="121" t="str">
        <f>IF('SINAV-I-2'!AR82=0," ",'SINAV-I-2'!AR82)</f>
        <v xml:space="preserve"> </v>
      </c>
      <c r="F34" s="121" t="str">
        <f>IF('SINAV-I-3'!AR82=0," ",'SINAV-I-3'!AR82)</f>
        <v xml:space="preserve"> </v>
      </c>
      <c r="G34" s="120"/>
      <c r="H34" s="120"/>
      <c r="I34" s="122" t="e">
        <f t="shared" si="2"/>
        <v>#DIV/0!</v>
      </c>
      <c r="J34" s="82" t="e">
        <f t="shared" si="0"/>
        <v>#DIV/0!</v>
      </c>
    </row>
    <row r="35" spans="1:10" ht="17.100000000000001" customHeight="1" x14ac:dyDescent="0.25">
      <c r="A35" s="81">
        <v>32</v>
      </c>
      <c r="B35" s="69" t="str">
        <f>IF(Liste!C36=0," ",Liste!C36)</f>
        <v xml:space="preserve"> </v>
      </c>
      <c r="C35" s="70" t="str">
        <f>IF(Liste!D36=0," ",Liste!D36)</f>
        <v xml:space="preserve"> </v>
      </c>
      <c r="D35" s="121" t="str">
        <f>IF('SINAV-I-1'!AR83=0," ",'SINAV-I-1'!AR83)</f>
        <v xml:space="preserve"> </v>
      </c>
      <c r="E35" s="121" t="str">
        <f>IF('SINAV-I-2'!AR83=0," ",'SINAV-I-2'!AR83)</f>
        <v xml:space="preserve"> </v>
      </c>
      <c r="F35" s="121" t="str">
        <f>IF('SINAV-I-3'!AR83=0," ",'SINAV-I-3'!AR83)</f>
        <v xml:space="preserve"> </v>
      </c>
      <c r="G35" s="120"/>
      <c r="H35" s="120"/>
      <c r="I35" s="122" t="e">
        <f t="shared" si="2"/>
        <v>#DIV/0!</v>
      </c>
      <c r="J35" s="82" t="e">
        <f t="shared" si="0"/>
        <v>#DIV/0!</v>
      </c>
    </row>
    <row r="36" spans="1:10" ht="17.100000000000001" customHeight="1" x14ac:dyDescent="0.25">
      <c r="A36" s="81">
        <v>33</v>
      </c>
      <c r="B36" s="69" t="str">
        <f>IF(Liste!C37=0," ",Liste!C37)</f>
        <v xml:space="preserve"> </v>
      </c>
      <c r="C36" s="70" t="str">
        <f>IF(Liste!D37=0," ",Liste!D37)</f>
        <v xml:space="preserve"> </v>
      </c>
      <c r="D36" s="121" t="str">
        <f>IF('SINAV-I-1'!AR84=0," ",'SINAV-I-1'!AR84)</f>
        <v xml:space="preserve"> </v>
      </c>
      <c r="E36" s="121" t="str">
        <f>IF('SINAV-I-2'!AR84=0," ",'SINAV-I-2'!AR84)</f>
        <v xml:space="preserve"> </v>
      </c>
      <c r="F36" s="121" t="str">
        <f>IF('SINAV-I-3'!AR84=0," ",'SINAV-I-3'!AR84)</f>
        <v xml:space="preserve"> </v>
      </c>
      <c r="G36" s="120"/>
      <c r="H36" s="120"/>
      <c r="I36" s="122" t="e">
        <f t="shared" si="2"/>
        <v>#DIV/0!</v>
      </c>
      <c r="J36" s="82" t="e">
        <f t="shared" si="0"/>
        <v>#DIV/0!</v>
      </c>
    </row>
    <row r="37" spans="1:10" ht="17.100000000000001" customHeight="1" x14ac:dyDescent="0.25">
      <c r="A37" s="81">
        <v>34</v>
      </c>
      <c r="B37" s="69" t="str">
        <f>IF(Liste!C38=0," ",Liste!C38)</f>
        <v xml:space="preserve"> </v>
      </c>
      <c r="C37" s="70" t="str">
        <f>IF(Liste!D38=0," ",Liste!D38)</f>
        <v xml:space="preserve"> </v>
      </c>
      <c r="D37" s="121" t="str">
        <f>IF('SINAV-I-1'!AR85=0," ",'SINAV-I-1'!AR85)</f>
        <v xml:space="preserve"> </v>
      </c>
      <c r="E37" s="121" t="str">
        <f>IF('SINAV-I-2'!AR85=0," ",'SINAV-I-2'!AR85)</f>
        <v xml:space="preserve"> </v>
      </c>
      <c r="F37" s="121" t="str">
        <f>IF('SINAV-I-3'!AR85=0," ",'SINAV-I-3'!AR85)</f>
        <v xml:space="preserve"> </v>
      </c>
      <c r="G37" s="120"/>
      <c r="H37" s="120"/>
      <c r="I37" s="122" t="e">
        <f t="shared" si="2"/>
        <v>#DIV/0!</v>
      </c>
      <c r="J37" s="82" t="e">
        <f t="shared" si="0"/>
        <v>#DIV/0!</v>
      </c>
    </row>
    <row r="38" spans="1:10" ht="17.100000000000001" customHeight="1" x14ac:dyDescent="0.25">
      <c r="A38" s="81">
        <v>35</v>
      </c>
      <c r="B38" s="69" t="str">
        <f>IF(Liste!C39=0," ",Liste!C39)</f>
        <v xml:space="preserve"> </v>
      </c>
      <c r="C38" s="70" t="str">
        <f>IF(Liste!D39=0," ",Liste!D39)</f>
        <v xml:space="preserve"> </v>
      </c>
      <c r="D38" s="121" t="str">
        <f>IF('SINAV-I-1'!AR86=0," ",'SINAV-I-1'!AR86)</f>
        <v xml:space="preserve"> </v>
      </c>
      <c r="E38" s="121" t="str">
        <f>IF('SINAV-I-2'!AR86=0," ",'SINAV-I-2'!AR86)</f>
        <v xml:space="preserve"> </v>
      </c>
      <c r="F38" s="121" t="str">
        <f>IF('SINAV-I-3'!AR86=0," ",'SINAV-I-3'!AR86)</f>
        <v xml:space="preserve"> </v>
      </c>
      <c r="G38" s="120"/>
      <c r="H38" s="120"/>
      <c r="I38" s="122" t="e">
        <f t="shared" si="2"/>
        <v>#DIV/0!</v>
      </c>
      <c r="J38" s="82" t="e">
        <f t="shared" si="0"/>
        <v>#DIV/0!</v>
      </c>
    </row>
    <row r="39" spans="1:10" ht="17.100000000000001" customHeight="1" x14ac:dyDescent="0.25">
      <c r="A39" s="81">
        <v>36</v>
      </c>
      <c r="B39" s="69" t="str">
        <f>IF(Liste!C40=0," ",Liste!C40)</f>
        <v xml:space="preserve"> </v>
      </c>
      <c r="C39" s="70" t="str">
        <f>IF(Liste!D40=0," ",Liste!D40)</f>
        <v xml:space="preserve"> </v>
      </c>
      <c r="D39" s="121" t="str">
        <f>IF('SINAV-I-1'!AR87=0," ",'SINAV-I-1'!AR87)</f>
        <v xml:space="preserve"> </v>
      </c>
      <c r="E39" s="121" t="str">
        <f>IF('SINAV-I-2'!AR87=0," ",'SINAV-I-2'!AR87)</f>
        <v xml:space="preserve"> </v>
      </c>
      <c r="F39" s="121" t="str">
        <f>IF('SINAV-I-3'!AR87=0," ",'SINAV-I-3'!AR87)</f>
        <v xml:space="preserve"> </v>
      </c>
      <c r="G39" s="120"/>
      <c r="H39" s="120"/>
      <c r="I39" s="122" t="e">
        <f t="shared" si="2"/>
        <v>#DIV/0!</v>
      </c>
      <c r="J39" s="82" t="e">
        <f t="shared" si="0"/>
        <v>#DIV/0!</v>
      </c>
    </row>
    <row r="40" spans="1:10" ht="17.100000000000001" customHeight="1" x14ac:dyDescent="0.25">
      <c r="A40" s="81">
        <v>37</v>
      </c>
      <c r="B40" s="69" t="str">
        <f>IF(Liste!C41=0," ",Liste!C41)</f>
        <v xml:space="preserve"> </v>
      </c>
      <c r="C40" s="70" t="str">
        <f>IF(Liste!D41=0," ",Liste!D41)</f>
        <v xml:space="preserve"> </v>
      </c>
      <c r="D40" s="121" t="str">
        <f>IF('SINAV-I-1'!AR88=0," ",'SINAV-I-1'!AR88)</f>
        <v xml:space="preserve"> </v>
      </c>
      <c r="E40" s="121" t="str">
        <f>IF('SINAV-I-2'!AR88=0," ",'SINAV-I-2'!AR88)</f>
        <v xml:space="preserve"> </v>
      </c>
      <c r="F40" s="121" t="str">
        <f>IF('SINAV-I-3'!AR88=0," ",'SINAV-I-3'!AR88)</f>
        <v xml:space="preserve"> </v>
      </c>
      <c r="G40" s="120"/>
      <c r="H40" s="120"/>
      <c r="I40" s="122" t="e">
        <f t="shared" si="2"/>
        <v>#DIV/0!</v>
      </c>
      <c r="J40" s="82" t="e">
        <f t="shared" si="0"/>
        <v>#DIV/0!</v>
      </c>
    </row>
    <row r="41" spans="1:10" ht="17.100000000000001" customHeight="1" x14ac:dyDescent="0.25">
      <c r="A41" s="81">
        <v>38</v>
      </c>
      <c r="B41" s="69" t="str">
        <f>IF(Liste!C42=0," ",Liste!C42)</f>
        <v xml:space="preserve"> </v>
      </c>
      <c r="C41" s="70" t="str">
        <f>IF(Liste!D42=0," ",Liste!D42)</f>
        <v xml:space="preserve"> </v>
      </c>
      <c r="D41" s="121" t="str">
        <f>IF('SINAV-I-1'!AR89=0," ",'SINAV-I-1'!AR89)</f>
        <v xml:space="preserve"> </v>
      </c>
      <c r="E41" s="121" t="str">
        <f>IF('SINAV-I-2'!AR89=0," ",'SINAV-I-2'!AR89)</f>
        <v xml:space="preserve"> </v>
      </c>
      <c r="F41" s="121" t="str">
        <f>IF('SINAV-I-3'!AR89=0," ",'SINAV-I-3'!AR89)</f>
        <v xml:space="preserve"> </v>
      </c>
      <c r="G41" s="120"/>
      <c r="H41" s="120"/>
      <c r="I41" s="122" t="e">
        <f t="shared" si="2"/>
        <v>#DIV/0!</v>
      </c>
      <c r="J41" s="82" t="e">
        <f t="shared" si="0"/>
        <v>#DIV/0!</v>
      </c>
    </row>
    <row r="42" spans="1:10" ht="17.100000000000001" customHeight="1" x14ac:dyDescent="0.25">
      <c r="A42" s="81">
        <v>39</v>
      </c>
      <c r="B42" s="69" t="str">
        <f>IF(Liste!C43=0," ",Liste!C43)</f>
        <v xml:space="preserve"> </v>
      </c>
      <c r="C42" s="70" t="str">
        <f>IF(Liste!D43=0," ",Liste!D43)</f>
        <v xml:space="preserve"> </v>
      </c>
      <c r="D42" s="121" t="str">
        <f>IF('SINAV-I-1'!AR90=0," ",'SINAV-I-1'!AR90)</f>
        <v xml:space="preserve"> </v>
      </c>
      <c r="E42" s="121" t="str">
        <f>IF('SINAV-I-2'!AR90=0," ",'SINAV-I-2'!AR90)</f>
        <v xml:space="preserve"> </v>
      </c>
      <c r="F42" s="121" t="str">
        <f>IF('SINAV-I-3'!AR90=0," ",'SINAV-I-3'!AR90)</f>
        <v xml:space="preserve"> </v>
      </c>
      <c r="G42" s="120"/>
      <c r="H42" s="120"/>
      <c r="I42" s="122" t="e">
        <f t="shared" si="2"/>
        <v>#DIV/0!</v>
      </c>
      <c r="J42" s="82" t="e">
        <f t="shared" si="0"/>
        <v>#DIV/0!</v>
      </c>
    </row>
    <row r="43" spans="1:10" ht="17.100000000000001" customHeight="1" x14ac:dyDescent="0.25">
      <c r="A43" s="81">
        <v>40</v>
      </c>
      <c r="B43" s="69" t="str">
        <f>IF(Liste!C44=0," ",Liste!C44)</f>
        <v xml:space="preserve"> </v>
      </c>
      <c r="C43" s="70" t="str">
        <f>IF(Liste!D44=0," ",Liste!D44)</f>
        <v xml:space="preserve"> </v>
      </c>
      <c r="D43" s="121" t="str">
        <f>IF('SINAV-I-1'!AR91=0," ",'SINAV-I-1'!AR91)</f>
        <v xml:space="preserve"> </v>
      </c>
      <c r="E43" s="121" t="str">
        <f>IF('SINAV-I-2'!AR91=0," ",'SINAV-I-2'!AR91)</f>
        <v xml:space="preserve"> </v>
      </c>
      <c r="F43" s="121" t="str">
        <f>IF('SINAV-I-3'!AR91=0," ",'SINAV-I-3'!AR91)</f>
        <v xml:space="preserve"> </v>
      </c>
      <c r="G43" s="120"/>
      <c r="H43" s="120"/>
      <c r="I43" s="122" t="e">
        <f t="shared" si="2"/>
        <v>#DIV/0!</v>
      </c>
      <c r="J43" s="82" t="e">
        <f t="shared" si="0"/>
        <v>#DIV/0!</v>
      </c>
    </row>
    <row r="44" spans="1:10" ht="17.100000000000001" customHeight="1" x14ac:dyDescent="0.25">
      <c r="A44" s="81">
        <v>41</v>
      </c>
      <c r="B44" s="69" t="str">
        <f>IF(Liste!C45=0," ",Liste!C45)</f>
        <v xml:space="preserve"> </v>
      </c>
      <c r="C44" s="70" t="str">
        <f>IF(Liste!D45=0," ",Liste!D45)</f>
        <v xml:space="preserve"> </v>
      </c>
      <c r="D44" s="121" t="str">
        <f>IF('SINAV-I-1'!AR92=0," ",'SINAV-I-1'!AR92)</f>
        <v xml:space="preserve"> </v>
      </c>
      <c r="E44" s="121" t="str">
        <f>IF('SINAV-I-2'!AR92=0," ",'SINAV-I-2'!AR92)</f>
        <v xml:space="preserve"> </v>
      </c>
      <c r="F44" s="121" t="str">
        <f>IF('SINAV-I-3'!AR92=0," ",'SINAV-I-3'!AR92)</f>
        <v xml:space="preserve"> </v>
      </c>
      <c r="G44" s="120"/>
      <c r="H44" s="120"/>
      <c r="I44" s="122" t="e">
        <f t="shared" si="2"/>
        <v>#DIV/0!</v>
      </c>
      <c r="J44" s="82" t="e">
        <f t="shared" si="0"/>
        <v>#DIV/0!</v>
      </c>
    </row>
    <row r="45" spans="1:10" ht="17.100000000000001" customHeight="1" x14ac:dyDescent="0.25">
      <c r="A45" s="81">
        <v>42</v>
      </c>
      <c r="B45" s="69" t="str">
        <f>IF(Liste!C46=0," ",Liste!C46)</f>
        <v xml:space="preserve"> </v>
      </c>
      <c r="C45" s="70" t="str">
        <f>IF(Liste!D46=0," ",Liste!D46)</f>
        <v xml:space="preserve"> </v>
      </c>
      <c r="D45" s="121" t="str">
        <f>IF('SINAV-I-1'!AR93=0," ",'SINAV-I-1'!AR93)</f>
        <v xml:space="preserve"> </v>
      </c>
      <c r="E45" s="121" t="str">
        <f>IF('SINAV-I-2'!AR93=0," ",'SINAV-I-2'!AR93)</f>
        <v xml:space="preserve"> </v>
      </c>
      <c r="F45" s="121" t="str">
        <f>IF('SINAV-I-3'!AR93=0," ",'SINAV-I-3'!AR93)</f>
        <v xml:space="preserve"> </v>
      </c>
      <c r="G45" s="120"/>
      <c r="H45" s="120"/>
      <c r="I45" s="122" t="e">
        <f t="shared" si="2"/>
        <v>#DIV/0!</v>
      </c>
      <c r="J45" s="82" t="e">
        <f t="shared" si="0"/>
        <v>#DIV/0!</v>
      </c>
    </row>
    <row r="46" spans="1:10" ht="17.100000000000001" customHeight="1" x14ac:dyDescent="0.25">
      <c r="A46" s="81">
        <v>43</v>
      </c>
      <c r="B46" s="69" t="str">
        <f>IF(Liste!C47=0," ",Liste!C47)</f>
        <v xml:space="preserve"> </v>
      </c>
      <c r="C46" s="70" t="str">
        <f>IF(Liste!D47=0," ",Liste!D47)</f>
        <v xml:space="preserve"> </v>
      </c>
      <c r="D46" s="121" t="str">
        <f>IF('SINAV-I-1'!AR94=0," ",'SINAV-I-1'!AR94)</f>
        <v xml:space="preserve"> </v>
      </c>
      <c r="E46" s="121" t="str">
        <f>IF('SINAV-I-2'!AR94=0," ",'SINAV-I-2'!AR94)</f>
        <v xml:space="preserve"> </v>
      </c>
      <c r="F46" s="121" t="str">
        <f>IF('SINAV-I-3'!AR94=0," ",'SINAV-I-3'!AR94)</f>
        <v xml:space="preserve"> </v>
      </c>
      <c r="G46" s="120"/>
      <c r="H46" s="120"/>
      <c r="I46" s="122" t="e">
        <f t="shared" ref="I46:I52" si="3">ROUNDDOWN(AVERAGE(D46:H46),2)</f>
        <v>#DIV/0!</v>
      </c>
      <c r="J46" s="82" t="e">
        <f t="shared" si="0"/>
        <v>#DIV/0!</v>
      </c>
    </row>
    <row r="47" spans="1:10" ht="17.100000000000001" customHeight="1" x14ac:dyDescent="0.25">
      <c r="A47" s="81">
        <v>44</v>
      </c>
      <c r="B47" s="69" t="str">
        <f>IF(Liste!C48=0," ",Liste!C48)</f>
        <v xml:space="preserve"> </v>
      </c>
      <c r="C47" s="70" t="str">
        <f>IF(Liste!D48=0," ",Liste!D48)</f>
        <v xml:space="preserve"> </v>
      </c>
      <c r="D47" s="121" t="str">
        <f>IF('SINAV-I-1'!AR95=0," ",'SINAV-I-1'!AR95)</f>
        <v xml:space="preserve"> </v>
      </c>
      <c r="E47" s="121" t="str">
        <f>IF('SINAV-I-2'!AR95=0," ",'SINAV-I-2'!AR95)</f>
        <v xml:space="preserve"> </v>
      </c>
      <c r="F47" s="121" t="str">
        <f>IF('SINAV-I-3'!AR95=0," ",'SINAV-I-3'!AR95)</f>
        <v xml:space="preserve"> </v>
      </c>
      <c r="G47" s="120"/>
      <c r="H47" s="120"/>
      <c r="I47" s="122" t="e">
        <f t="shared" si="3"/>
        <v>#DIV/0!</v>
      </c>
      <c r="J47" s="82" t="e">
        <f t="shared" si="0"/>
        <v>#DIV/0!</v>
      </c>
    </row>
    <row r="48" spans="1:10" ht="17.100000000000001" customHeight="1" x14ac:dyDescent="0.25">
      <c r="A48" s="81">
        <v>45</v>
      </c>
      <c r="B48" s="69" t="str">
        <f>IF(Liste!C49=0," ",Liste!C49)</f>
        <v xml:space="preserve"> </v>
      </c>
      <c r="C48" s="70" t="str">
        <f>IF(Liste!D49=0," ",Liste!D49)</f>
        <v xml:space="preserve"> </v>
      </c>
      <c r="D48" s="121" t="str">
        <f>IF('SINAV-I-1'!AR96=0," ",'SINAV-I-1'!AR96)</f>
        <v xml:space="preserve"> </v>
      </c>
      <c r="E48" s="121" t="str">
        <f>IF('SINAV-I-2'!AR96=0," ",'SINAV-I-2'!AR96)</f>
        <v xml:space="preserve"> </v>
      </c>
      <c r="F48" s="121" t="str">
        <f>IF('SINAV-I-3'!AR96=0," ",'SINAV-I-3'!AR96)</f>
        <v xml:space="preserve"> </v>
      </c>
      <c r="G48" s="120"/>
      <c r="H48" s="120"/>
      <c r="I48" s="122" t="e">
        <f t="shared" si="3"/>
        <v>#DIV/0!</v>
      </c>
      <c r="J48" s="82" t="e">
        <f t="shared" si="0"/>
        <v>#DIV/0!</v>
      </c>
    </row>
    <row r="49" spans="1:10" ht="17.100000000000001" customHeight="1" x14ac:dyDescent="0.25">
      <c r="A49" s="81">
        <v>46</v>
      </c>
      <c r="B49" s="69" t="str">
        <f>IF(Liste!C50=0," ",Liste!C50)</f>
        <v xml:space="preserve"> </v>
      </c>
      <c r="C49" s="70" t="str">
        <f>IF(Liste!D50=0," ",Liste!D50)</f>
        <v xml:space="preserve"> </v>
      </c>
      <c r="D49" s="121" t="str">
        <f>IF('SINAV-I-1'!AR97=0," ",'SINAV-I-1'!AR97)</f>
        <v xml:space="preserve"> </v>
      </c>
      <c r="E49" s="121" t="str">
        <f>IF('SINAV-I-2'!AR97=0," ",'SINAV-I-2'!AR97)</f>
        <v xml:space="preserve"> </v>
      </c>
      <c r="F49" s="121" t="str">
        <f>IF('SINAV-I-3'!AR97=0," ",'SINAV-I-3'!AR97)</f>
        <v xml:space="preserve"> </v>
      </c>
      <c r="G49" s="120"/>
      <c r="H49" s="120"/>
      <c r="I49" s="122" t="e">
        <f t="shared" si="3"/>
        <v>#DIV/0!</v>
      </c>
      <c r="J49" s="82" t="e">
        <f t="shared" si="0"/>
        <v>#DIV/0!</v>
      </c>
    </row>
    <row r="50" spans="1:10" ht="17.100000000000001" customHeight="1" x14ac:dyDescent="0.25">
      <c r="A50" s="81">
        <v>47</v>
      </c>
      <c r="B50" s="69" t="str">
        <f>IF(Liste!C51=0," ",Liste!C51)</f>
        <v xml:space="preserve"> </v>
      </c>
      <c r="C50" s="70" t="str">
        <f>IF(Liste!D51=0," ",Liste!D51)</f>
        <v xml:space="preserve"> </v>
      </c>
      <c r="D50" s="121" t="str">
        <f>IF('SINAV-I-1'!AR98=0," ",'SINAV-I-1'!AR98)</f>
        <v xml:space="preserve"> </v>
      </c>
      <c r="E50" s="121" t="str">
        <f>IF('SINAV-I-2'!AR98=0," ",'SINAV-I-2'!AR98)</f>
        <v xml:space="preserve"> </v>
      </c>
      <c r="F50" s="121" t="str">
        <f>IF('SINAV-I-3'!AR98=0," ",'SINAV-I-3'!AR98)</f>
        <v xml:space="preserve"> </v>
      </c>
      <c r="G50" s="120"/>
      <c r="H50" s="120"/>
      <c r="I50" s="122" t="e">
        <f t="shared" si="3"/>
        <v>#DIV/0!</v>
      </c>
      <c r="J50" s="82" t="e">
        <f t="shared" si="0"/>
        <v>#DIV/0!</v>
      </c>
    </row>
    <row r="51" spans="1:10" ht="17.100000000000001" customHeight="1" x14ac:dyDescent="0.25">
      <c r="A51" s="81">
        <v>48</v>
      </c>
      <c r="B51" s="69" t="str">
        <f>IF(Liste!C52=0," ",Liste!C52)</f>
        <v xml:space="preserve"> </v>
      </c>
      <c r="C51" s="70" t="str">
        <f>IF(Liste!D52=0," ",Liste!D52)</f>
        <v xml:space="preserve"> </v>
      </c>
      <c r="D51" s="121" t="str">
        <f>IF('SINAV-I-1'!AR99=0," ",'SINAV-I-1'!AR99)</f>
        <v xml:space="preserve"> </v>
      </c>
      <c r="E51" s="121" t="str">
        <f>IF('SINAV-I-2'!AR99=0," ",'SINAV-I-2'!AR99)</f>
        <v xml:space="preserve"> </v>
      </c>
      <c r="F51" s="121" t="str">
        <f>IF('SINAV-I-3'!AR99=0," ",'SINAV-I-3'!AR99)</f>
        <v xml:space="preserve"> </v>
      </c>
      <c r="G51" s="120"/>
      <c r="H51" s="120"/>
      <c r="I51" s="122" t="e">
        <f t="shared" si="3"/>
        <v>#DIV/0!</v>
      </c>
      <c r="J51" s="82" t="e">
        <f t="shared" si="0"/>
        <v>#DIV/0!</v>
      </c>
    </row>
    <row r="52" spans="1:10" ht="17.100000000000001" customHeight="1" x14ac:dyDescent="0.25">
      <c r="A52" s="81">
        <v>49</v>
      </c>
      <c r="B52" s="69" t="str">
        <f>IF(Liste!C53=0," ",Liste!C53)</f>
        <v xml:space="preserve"> </v>
      </c>
      <c r="C52" s="70" t="str">
        <f>IF(Liste!D53=0," ",Liste!D53)</f>
        <v xml:space="preserve"> </v>
      </c>
      <c r="D52" s="121" t="str">
        <f>IF('SINAV-I-1'!AR100=0," ",'SINAV-I-1'!AR100)</f>
        <v xml:space="preserve"> </v>
      </c>
      <c r="E52" s="121" t="str">
        <f>IF('SINAV-I-2'!AR100=0," ",'SINAV-I-2'!AR100)</f>
        <v xml:space="preserve"> </v>
      </c>
      <c r="F52" s="121" t="str">
        <f>IF('SINAV-I-3'!AR100=0," ",'SINAV-I-3'!AR100)</f>
        <v xml:space="preserve"> </v>
      </c>
      <c r="G52" s="120"/>
      <c r="H52" s="120"/>
      <c r="I52" s="122" t="e">
        <f t="shared" si="3"/>
        <v>#DIV/0!</v>
      </c>
      <c r="J52" s="82" t="e">
        <f t="shared" si="0"/>
        <v>#DIV/0!</v>
      </c>
    </row>
    <row r="53" spans="1:10" ht="19.5" customHeight="1" x14ac:dyDescent="0.25">
      <c r="A53" s="257" t="s">
        <v>67</v>
      </c>
      <c r="B53" s="257"/>
      <c r="C53" s="257"/>
      <c r="D53" s="83" t="s">
        <v>73</v>
      </c>
      <c r="E53" s="84"/>
      <c r="F53" s="84"/>
      <c r="G53" s="84"/>
      <c r="H53" s="84"/>
      <c r="I53" s="84"/>
      <c r="J53" s="84"/>
    </row>
    <row r="54" spans="1:10" ht="24.75" customHeight="1" x14ac:dyDescent="0.25">
      <c r="A54" s="255" t="s">
        <v>75</v>
      </c>
      <c r="B54" s="256"/>
      <c r="C54" s="85">
        <f>COUNTIF(J4:J51,"GEÇMEZ")</f>
        <v>3</v>
      </c>
      <c r="D54" s="86">
        <f>ROUNDDOWN((C54*100)/SUM(C54:C58),2)</f>
        <v>12</v>
      </c>
      <c r="E54" s="84"/>
      <c r="F54" s="87"/>
      <c r="G54" s="258" t="s">
        <v>70</v>
      </c>
      <c r="H54" s="258"/>
      <c r="I54" s="258"/>
      <c r="J54" s="71">
        <f>COUNTIF(J4:J51,"GEÇMEZ")</f>
        <v>3</v>
      </c>
    </row>
    <row r="55" spans="1:10" ht="24.75" customHeight="1" x14ac:dyDescent="0.25">
      <c r="A55" s="255" t="s">
        <v>76</v>
      </c>
      <c r="B55" s="256"/>
      <c r="C55" s="85">
        <f>COUNTIF(J4:J51,"GEÇER")</f>
        <v>3</v>
      </c>
      <c r="D55" s="86">
        <f>ROUNDDOWN((C55*100)/SUM(C54:C58),2)</f>
        <v>12</v>
      </c>
      <c r="E55" s="84"/>
      <c r="F55" s="87"/>
      <c r="G55" s="258" t="s">
        <v>71</v>
      </c>
      <c r="H55" s="258"/>
      <c r="I55" s="258"/>
      <c r="J55" s="72">
        <f>SUM(C55:C58)</f>
        <v>22</v>
      </c>
    </row>
    <row r="56" spans="1:10" ht="24.75" customHeight="1" x14ac:dyDescent="0.25">
      <c r="A56" s="255" t="s">
        <v>77</v>
      </c>
      <c r="B56" s="256"/>
      <c r="C56" s="85">
        <f>COUNTIF(J4:J51,"ORTA")</f>
        <v>6</v>
      </c>
      <c r="D56" s="86">
        <f>ROUNDDOWN((C56*100)/SUM(C54:C58),2)</f>
        <v>24</v>
      </c>
      <c r="E56" s="84"/>
      <c r="F56" s="88"/>
      <c r="G56" s="259" t="s">
        <v>72</v>
      </c>
      <c r="H56" s="259"/>
      <c r="I56" s="259"/>
      <c r="J56" s="89">
        <f>ROUNDDOWN((J55*100)/SUM(J54:J55),2)</f>
        <v>88</v>
      </c>
    </row>
    <row r="57" spans="1:10" ht="24.75" customHeight="1" x14ac:dyDescent="0.25">
      <c r="A57" s="255" t="s">
        <v>78</v>
      </c>
      <c r="B57" s="256"/>
      <c r="C57" s="85">
        <f>COUNTIF(J4:J51,"İYİ")</f>
        <v>8</v>
      </c>
      <c r="D57" s="86">
        <f>ROUNDDOWN((C57*100)/SUM(C54:C58),2)</f>
        <v>32</v>
      </c>
      <c r="E57" s="84"/>
      <c r="F57" s="84"/>
      <c r="G57" s="253" t="str">
        <f>Liste!H8</f>
        <v>MEHMET DEMİRKAN</v>
      </c>
      <c r="H57" s="253"/>
      <c r="I57" s="253"/>
      <c r="J57" s="253"/>
    </row>
    <row r="58" spans="1:10" ht="24.75" customHeight="1" x14ac:dyDescent="0.25">
      <c r="A58" s="255" t="s">
        <v>79</v>
      </c>
      <c r="B58" s="256"/>
      <c r="C58" s="85">
        <f>COUNTIF(J4:J51,"PEKİYİ")</f>
        <v>5</v>
      </c>
      <c r="D58" s="86">
        <f>ROUNDDOWN((C58*100)/SUM(C54:C58),2)</f>
        <v>20</v>
      </c>
      <c r="E58" s="84"/>
      <c r="F58" s="84"/>
      <c r="G58" s="254" t="str">
        <f>Liste!H9&amp;G61</f>
        <v>MATEMATİK</v>
      </c>
      <c r="H58" s="254"/>
      <c r="I58" s="254"/>
      <c r="J58" s="254"/>
    </row>
    <row r="59" spans="1:10" ht="19.5" customHeight="1" x14ac:dyDescent="0.25"/>
    <row r="60" spans="1:10" ht="19.5" customHeight="1" x14ac:dyDescent="0.25"/>
    <row r="61" spans="1:10" ht="19.5" customHeight="1" x14ac:dyDescent="0.25"/>
    <row r="62" spans="1:10" ht="19.5" customHeight="1" x14ac:dyDescent="0.25"/>
    <row r="63" spans="1:10" ht="19.5" customHeight="1" x14ac:dyDescent="0.25"/>
  </sheetData>
  <sheetProtection selectLockedCells="1"/>
  <mergeCells count="13">
    <mergeCell ref="A1:J1"/>
    <mergeCell ref="G57:J57"/>
    <mergeCell ref="G58:J58"/>
    <mergeCell ref="A57:B57"/>
    <mergeCell ref="A53:C53"/>
    <mergeCell ref="A58:B58"/>
    <mergeCell ref="A2:J2"/>
    <mergeCell ref="A54:B54"/>
    <mergeCell ref="A55:B55"/>
    <mergeCell ref="A56:B56"/>
    <mergeCell ref="G54:I54"/>
    <mergeCell ref="G55:I55"/>
    <mergeCell ref="G56:I56"/>
  </mergeCells>
  <phoneticPr fontId="20" type="noConversion"/>
  <conditionalFormatting sqref="J4:J52">
    <cfRule type="cellIs" dxfId="1" priority="1" stopIfTrue="1" operator="equal">
      <formula>"GEÇMEZ"</formula>
    </cfRule>
  </conditionalFormatting>
  <printOptions horizontalCentered="1"/>
  <pageMargins left="0.11811023622047245" right="0.11811023622047245" top="0.11811023622047245" bottom="0.11811023622047245" header="0" footer="0"/>
  <pageSetup paperSize="9" scale="81"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9">
    <tabColor indexed="61"/>
    <pageSetUpPr fitToPage="1"/>
  </sheetPr>
  <dimension ref="A1:P62"/>
  <sheetViews>
    <sheetView zoomScaleSheetLayoutView="85" workbookViewId="0">
      <selection activeCell="D10" sqref="D10"/>
    </sheetView>
  </sheetViews>
  <sheetFormatPr defaultRowHeight="13.2" x14ac:dyDescent="0.25"/>
  <cols>
    <col min="1" max="1" width="5.88671875" customWidth="1"/>
    <col min="2" max="2" width="6.88671875" customWidth="1"/>
    <col min="3" max="3" width="22.88671875" bestFit="1" customWidth="1"/>
    <col min="4" max="12" width="8.6640625" customWidth="1"/>
    <col min="13" max="13" width="13" bestFit="1" customWidth="1"/>
  </cols>
  <sheetData>
    <row r="1" spans="1:16" ht="16.8" x14ac:dyDescent="0.25">
      <c r="A1" s="260" t="str">
        <f>Liste!H5&amp;" "&amp;Liste!H4</f>
        <v>2021-2022 SADREDDİN KONEVİ KIZ ANADOLU İ.H.L.</v>
      </c>
      <c r="B1" s="260"/>
      <c r="C1" s="260"/>
      <c r="D1" s="260"/>
      <c r="E1" s="260"/>
      <c r="F1" s="260"/>
      <c r="G1" s="260"/>
      <c r="H1" s="260"/>
      <c r="I1" s="260"/>
      <c r="J1" s="260"/>
      <c r="K1" s="260"/>
      <c r="L1" s="260"/>
      <c r="M1" s="260"/>
    </row>
    <row r="2" spans="1:16" ht="16.8" x14ac:dyDescent="0.25">
      <c r="A2" s="260" t="str">
        <f>Liste!H6&amp;" SINIFI, "&amp;Liste!H7&amp;" DERSİ, "&amp;Liste!H5&amp;", "&amp;"II.DÖNEM VE YIL SONU BAŞARI DURUMU"</f>
        <v>9/C SINIFI, MATEMATİK DERSİ, 2021-2022, II.DÖNEM VE YIL SONU BAŞARI DURUMU</v>
      </c>
      <c r="B2" s="260"/>
      <c r="C2" s="260"/>
      <c r="D2" s="260"/>
      <c r="E2" s="260"/>
      <c r="F2" s="260"/>
      <c r="G2" s="260"/>
      <c r="H2" s="260"/>
      <c r="I2" s="260"/>
      <c r="J2" s="260"/>
      <c r="K2" s="260"/>
      <c r="L2" s="260"/>
      <c r="M2" s="260"/>
    </row>
    <row r="3" spans="1:16" s="51" customFormat="1" ht="52.5" customHeight="1" x14ac:dyDescent="0.25">
      <c r="A3" s="58" t="s">
        <v>43</v>
      </c>
      <c r="B3" s="58" t="s">
        <v>44</v>
      </c>
      <c r="C3" s="59" t="s">
        <v>45</v>
      </c>
      <c r="D3" s="58" t="s">
        <v>51</v>
      </c>
      <c r="E3" s="58" t="s">
        <v>52</v>
      </c>
      <c r="F3" s="58" t="s">
        <v>53</v>
      </c>
      <c r="G3" s="58" t="s">
        <v>82</v>
      </c>
      <c r="H3" s="58" t="s">
        <v>83</v>
      </c>
      <c r="I3" s="58" t="s">
        <v>54</v>
      </c>
      <c r="J3" s="58" t="s">
        <v>55</v>
      </c>
      <c r="K3" s="58" t="s">
        <v>57</v>
      </c>
      <c r="L3" s="58" t="s">
        <v>56</v>
      </c>
      <c r="M3" s="59" t="s">
        <v>58</v>
      </c>
    </row>
    <row r="4" spans="1:16" ht="17.100000000000001" customHeight="1" x14ac:dyDescent="0.25">
      <c r="A4" s="60">
        <v>1</v>
      </c>
      <c r="B4" s="140">
        <v>478</v>
      </c>
      <c r="C4" s="138" t="s">
        <v>88</v>
      </c>
      <c r="D4" s="57" t="str">
        <f>IF('SINAV-II-1'!AR52=0," ",'SINAV-II-1'!AR52)</f>
        <v xml:space="preserve"> </v>
      </c>
      <c r="E4" s="57" t="str">
        <f>IF('SINAV-II-2'!AR52=0," ",'SINAV-II-2'!AR52)</f>
        <v xml:space="preserve"> </v>
      </c>
      <c r="F4" s="57" t="str">
        <f>IF('SINAV-II-3'!AR52=0," ",'SINAV-II-3'!AR52)</f>
        <v xml:space="preserve"> </v>
      </c>
      <c r="G4" s="119"/>
      <c r="H4" s="119"/>
      <c r="I4" s="119"/>
      <c r="J4" s="93" t="e">
        <f t="shared" ref="J4" si="0">ROUNDDOWN(AVERAGE(D4:I4),2)</f>
        <v>#DIV/0!</v>
      </c>
      <c r="K4" s="57">
        <f>IF(I.DÖNEM!I4=0," ",I.DÖNEM!I4)</f>
        <v>65.5</v>
      </c>
      <c r="L4" s="61" t="e">
        <f t="shared" ref="L4" si="1">ROUNDDOWN(AVERAGE(J4:K4),2)</f>
        <v>#DIV/0!</v>
      </c>
      <c r="M4" s="30" t="e">
        <f>IF(AND(J4&lt;49.5,L4&gt;=49.5),"GEÇMEZ(*)",IF(L4&gt;=84.5,"PEKİYİ",IF(L4&gt;=69.5,"İYİ",IF(L4&gt;=59.5,"ORTA",IF(L4&gt;=49.5,"GEÇER",IF(L4&lt;49.5,"GEÇMEZ"))))))</f>
        <v>#DIV/0!</v>
      </c>
      <c r="O4" s="50"/>
      <c r="P4" s="56"/>
    </row>
    <row r="5" spans="1:16" ht="17.100000000000001" customHeight="1" x14ac:dyDescent="0.25">
      <c r="A5" s="60">
        <v>2</v>
      </c>
      <c r="B5" s="140">
        <v>601</v>
      </c>
      <c r="C5" s="138" t="s">
        <v>89</v>
      </c>
      <c r="D5" s="57" t="str">
        <f>IF('SINAV-II-1'!AR53=0," ",'SINAV-II-1'!AR53)</f>
        <v xml:space="preserve"> </v>
      </c>
      <c r="E5" s="57" t="str">
        <f>IF('SINAV-II-2'!AR53=0," ",'SINAV-II-2'!AR53)</f>
        <v xml:space="preserve"> </v>
      </c>
      <c r="F5" s="57" t="str">
        <f>IF('SINAV-II-3'!AR53=0," ",'SINAV-II-3'!AR53)</f>
        <v xml:space="preserve"> </v>
      </c>
      <c r="G5" s="119"/>
      <c r="H5" s="119"/>
      <c r="I5" s="119"/>
      <c r="J5" s="93" t="e">
        <f t="shared" ref="J5:J52" si="2">ROUNDDOWN(AVERAGE(D5:I5),2)</f>
        <v>#DIV/0!</v>
      </c>
      <c r="K5" s="57">
        <f>IF(I.DÖNEM!I5=0," ",I.DÖNEM!I5)</f>
        <v>40.5</v>
      </c>
      <c r="L5" s="61" t="e">
        <f t="shared" ref="L5:L52" si="3">ROUNDDOWN(AVERAGE(J5:K5),2)</f>
        <v>#DIV/0!</v>
      </c>
      <c r="M5" s="30" t="e">
        <f t="shared" ref="M5:M52" si="4">IF(AND(J5&lt;49.5,L5&gt;=49.5),"GEÇMEZ(*)",IF(L5&gt;=84.5,"PEKİYİ",IF(L5&gt;=69.5,"İYİ",IF(L5&gt;=59.5,"ORTA",IF(L5&gt;=49.5,"GEÇER",IF(L5&lt;49.5,"GEÇMEZ"))))))</f>
        <v>#DIV/0!</v>
      </c>
      <c r="O5" s="50"/>
      <c r="P5" s="56"/>
    </row>
    <row r="6" spans="1:16" ht="17.100000000000001" customHeight="1" x14ac:dyDescent="0.25">
      <c r="A6" s="60">
        <v>3</v>
      </c>
      <c r="B6" s="140">
        <v>603</v>
      </c>
      <c r="C6" s="138" t="s">
        <v>90</v>
      </c>
      <c r="D6" s="57" t="str">
        <f>IF('SINAV-II-1'!AR54=0," ",'SINAV-II-1'!AR54)</f>
        <v xml:space="preserve"> </v>
      </c>
      <c r="E6" s="57" t="str">
        <f>IF('SINAV-II-2'!AR54=0," ",'SINAV-II-2'!AR54)</f>
        <v xml:space="preserve"> </v>
      </c>
      <c r="F6" s="57" t="str">
        <f>IF('SINAV-II-3'!AR54=0," ",'SINAV-II-3'!AR54)</f>
        <v xml:space="preserve"> </v>
      </c>
      <c r="G6" s="119"/>
      <c r="H6" s="119"/>
      <c r="I6" s="119"/>
      <c r="J6" s="93" t="e">
        <f t="shared" ref="J6:J7" si="5">ROUNDDOWN(AVERAGE(D6:I6),2)</f>
        <v>#DIV/0!</v>
      </c>
      <c r="K6" s="57">
        <f>IF(I.DÖNEM!I6=0," ",I.DÖNEM!I6)</f>
        <v>76</v>
      </c>
      <c r="L6" s="61" t="e">
        <f t="shared" si="3"/>
        <v>#DIV/0!</v>
      </c>
      <c r="M6" s="30" t="e">
        <f t="shared" si="4"/>
        <v>#DIV/0!</v>
      </c>
      <c r="O6" s="50"/>
      <c r="P6" s="66"/>
    </row>
    <row r="7" spans="1:16" ht="17.100000000000001" customHeight="1" x14ac:dyDescent="0.25">
      <c r="A7" s="60">
        <v>4</v>
      </c>
      <c r="B7" s="140">
        <v>606</v>
      </c>
      <c r="C7" s="138" t="s">
        <v>91</v>
      </c>
      <c r="D7" s="57" t="str">
        <f>IF('SINAV-II-1'!AR55=0," ",'SINAV-II-1'!AR55)</f>
        <v xml:space="preserve"> </v>
      </c>
      <c r="E7" s="57" t="str">
        <f>IF('SINAV-II-2'!AR55=0," ",'SINAV-II-2'!AR55)</f>
        <v xml:space="preserve"> </v>
      </c>
      <c r="F7" s="57" t="str">
        <f>IF('SINAV-II-3'!AR55=0," ",'SINAV-II-3'!AR55)</f>
        <v xml:space="preserve"> </v>
      </c>
      <c r="G7" s="119"/>
      <c r="H7" s="119"/>
      <c r="I7" s="119"/>
      <c r="J7" s="93" t="e">
        <f t="shared" si="5"/>
        <v>#DIV/0!</v>
      </c>
      <c r="K7" s="57">
        <f>IF(I.DÖNEM!I7=0," ",I.DÖNEM!I7)</f>
        <v>67.5</v>
      </c>
      <c r="L7" s="61" t="e">
        <f t="shared" si="3"/>
        <v>#DIV/0!</v>
      </c>
      <c r="M7" s="30" t="e">
        <f t="shared" si="4"/>
        <v>#DIV/0!</v>
      </c>
      <c r="O7" s="50"/>
      <c r="P7" s="66"/>
    </row>
    <row r="8" spans="1:16" ht="17.100000000000001" customHeight="1" x14ac:dyDescent="0.25">
      <c r="A8" s="60">
        <v>5</v>
      </c>
      <c r="B8" s="140">
        <v>612</v>
      </c>
      <c r="C8" s="138" t="s">
        <v>92</v>
      </c>
      <c r="D8" s="57" t="str">
        <f>IF('SINAV-II-1'!AR56=0," ",'SINAV-II-1'!AR56)</f>
        <v xml:space="preserve"> </v>
      </c>
      <c r="E8" s="57" t="str">
        <f>IF('SINAV-II-2'!AR56=0," ",'SINAV-II-2'!AR56)</f>
        <v xml:space="preserve"> </v>
      </c>
      <c r="F8" s="57" t="str">
        <f>IF('SINAV-II-3'!AR56=0," ",'SINAV-II-3'!AR56)</f>
        <v xml:space="preserve"> </v>
      </c>
      <c r="G8" s="119"/>
      <c r="H8" s="119"/>
      <c r="I8" s="119"/>
      <c r="J8" s="93" t="e">
        <f t="shared" si="2"/>
        <v>#DIV/0!</v>
      </c>
      <c r="K8" s="57">
        <f>IF(I.DÖNEM!I8=0," ",I.DÖNEM!I8)</f>
        <v>22.5</v>
      </c>
      <c r="L8" s="61" t="e">
        <f t="shared" si="3"/>
        <v>#DIV/0!</v>
      </c>
      <c r="M8" s="30" t="e">
        <f t="shared" si="4"/>
        <v>#DIV/0!</v>
      </c>
      <c r="O8" s="50"/>
      <c r="P8" s="66"/>
    </row>
    <row r="9" spans="1:16" ht="17.100000000000001" customHeight="1" x14ac:dyDescent="0.25">
      <c r="A9" s="60">
        <v>6</v>
      </c>
      <c r="B9" s="140">
        <v>613</v>
      </c>
      <c r="C9" s="138" t="s">
        <v>93</v>
      </c>
      <c r="D9" s="57" t="str">
        <f>IF('SINAV-II-1'!AR57=0," ",'SINAV-II-1'!AR57)</f>
        <v xml:space="preserve"> </v>
      </c>
      <c r="E9" s="57" t="str">
        <f>IF('SINAV-II-2'!AR57=0," ",'SINAV-II-2'!AR57)</f>
        <v xml:space="preserve"> </v>
      </c>
      <c r="F9" s="57" t="str">
        <f>IF('SINAV-II-3'!AR57=0," ",'SINAV-II-3'!AR57)</f>
        <v xml:space="preserve"> </v>
      </c>
      <c r="G9" s="119"/>
      <c r="H9" s="119"/>
      <c r="I9" s="119"/>
      <c r="J9" s="93" t="e">
        <f t="shared" si="2"/>
        <v>#DIV/0!</v>
      </c>
      <c r="K9" s="57">
        <f>IF(I.DÖNEM!I9=0," ",I.DÖNEM!I9)</f>
        <v>90.5</v>
      </c>
      <c r="L9" s="61" t="e">
        <f t="shared" si="3"/>
        <v>#DIV/0!</v>
      </c>
      <c r="M9" s="30" t="e">
        <f t="shared" si="4"/>
        <v>#DIV/0!</v>
      </c>
      <c r="O9" s="50"/>
      <c r="P9" s="66"/>
    </row>
    <row r="10" spans="1:16" ht="17.100000000000001" customHeight="1" x14ac:dyDescent="0.25">
      <c r="A10" s="60">
        <v>7</v>
      </c>
      <c r="B10" s="140">
        <v>616</v>
      </c>
      <c r="C10" s="138" t="s">
        <v>94</v>
      </c>
      <c r="D10" s="57" t="str">
        <f>IF('SINAV-II-1'!AR58=0," ",'SINAV-II-1'!AR58)</f>
        <v xml:space="preserve"> </v>
      </c>
      <c r="E10" s="57" t="str">
        <f>IF('SINAV-II-2'!AR58=0," ",'SINAV-II-2'!AR58)</f>
        <v xml:space="preserve"> </v>
      </c>
      <c r="F10" s="57" t="str">
        <f>IF('SINAV-II-3'!AR58=0," ",'SINAV-II-3'!AR58)</f>
        <v xml:space="preserve"> </v>
      </c>
      <c r="G10" s="119"/>
      <c r="H10" s="119"/>
      <c r="I10" s="119"/>
      <c r="J10" s="93" t="e">
        <f t="shared" si="2"/>
        <v>#DIV/0!</v>
      </c>
      <c r="K10" s="57">
        <f>IF(I.DÖNEM!I10=0," ",I.DÖNEM!I10)</f>
        <v>43</v>
      </c>
      <c r="L10" s="61" t="e">
        <f t="shared" si="3"/>
        <v>#DIV/0!</v>
      </c>
      <c r="M10" s="30" t="e">
        <f t="shared" si="4"/>
        <v>#DIV/0!</v>
      </c>
      <c r="O10" s="50"/>
      <c r="P10" s="67"/>
    </row>
    <row r="11" spans="1:16" ht="17.100000000000001" customHeight="1" x14ac:dyDescent="0.25">
      <c r="A11" s="60">
        <v>8</v>
      </c>
      <c r="B11" s="140">
        <v>618</v>
      </c>
      <c r="C11" s="138" t="s">
        <v>95</v>
      </c>
      <c r="D11" s="57" t="str">
        <f>IF('SINAV-II-1'!AR59=0," ",'SINAV-II-1'!AR59)</f>
        <v xml:space="preserve"> </v>
      </c>
      <c r="E11" s="57" t="str">
        <f>IF('SINAV-II-2'!AR59=0," ",'SINAV-II-2'!AR59)</f>
        <v xml:space="preserve"> </v>
      </c>
      <c r="F11" s="57" t="str">
        <f>IF('SINAV-II-3'!AR59=0," ",'SINAV-II-3'!AR59)</f>
        <v xml:space="preserve"> </v>
      </c>
      <c r="G11" s="119"/>
      <c r="H11" s="119"/>
      <c r="I11" s="119"/>
      <c r="J11" s="93" t="e">
        <f t="shared" si="2"/>
        <v>#DIV/0!</v>
      </c>
      <c r="K11" s="57">
        <f>IF(I.DÖNEM!I11=0," ",I.DÖNEM!I11)</f>
        <v>75.5</v>
      </c>
      <c r="L11" s="61" t="e">
        <f t="shared" si="3"/>
        <v>#DIV/0!</v>
      </c>
      <c r="M11" s="30" t="e">
        <f t="shared" si="4"/>
        <v>#DIV/0!</v>
      </c>
      <c r="O11" s="50"/>
      <c r="P11" s="67"/>
    </row>
    <row r="12" spans="1:16" ht="17.100000000000001" customHeight="1" x14ac:dyDescent="0.25">
      <c r="A12" s="60">
        <v>9</v>
      </c>
      <c r="B12" s="140">
        <v>619</v>
      </c>
      <c r="C12" s="138" t="s">
        <v>96</v>
      </c>
      <c r="D12" s="57" t="str">
        <f>IF('SINAV-II-1'!AR60=0," ",'SINAV-II-1'!AR60)</f>
        <v xml:space="preserve"> </v>
      </c>
      <c r="E12" s="57" t="str">
        <f>IF('SINAV-II-2'!AR60=0," ",'SINAV-II-2'!AR60)</f>
        <v xml:space="preserve"> </v>
      </c>
      <c r="F12" s="57" t="str">
        <f>IF('SINAV-II-3'!AR60=0," ",'SINAV-II-3'!AR60)</f>
        <v xml:space="preserve"> </v>
      </c>
      <c r="G12" s="119"/>
      <c r="H12" s="119"/>
      <c r="I12" s="119"/>
      <c r="J12" s="93" t="e">
        <f t="shared" si="2"/>
        <v>#DIV/0!</v>
      </c>
      <c r="K12" s="57">
        <f>IF(I.DÖNEM!I12=0," ",I.DÖNEM!I12)</f>
        <v>62</v>
      </c>
      <c r="L12" s="61" t="e">
        <f t="shared" si="3"/>
        <v>#DIV/0!</v>
      </c>
      <c r="M12" s="30" t="e">
        <f t="shared" si="4"/>
        <v>#DIV/0!</v>
      </c>
      <c r="O12" s="50"/>
      <c r="P12" s="67"/>
    </row>
    <row r="13" spans="1:16" ht="17.100000000000001" customHeight="1" x14ac:dyDescent="0.25">
      <c r="A13" s="60">
        <v>10</v>
      </c>
      <c r="B13" s="140">
        <v>640</v>
      </c>
      <c r="C13" s="138" t="s">
        <v>97</v>
      </c>
      <c r="D13" s="57" t="str">
        <f>IF('SINAV-II-1'!AR61=0," ",'SINAV-II-1'!AR61)</f>
        <v xml:space="preserve"> </v>
      </c>
      <c r="E13" s="57" t="str">
        <f>IF('SINAV-II-2'!AR61=0," ",'SINAV-II-2'!AR61)</f>
        <v xml:space="preserve"> </v>
      </c>
      <c r="F13" s="57" t="str">
        <f>IF('SINAV-II-3'!AR61=0," ",'SINAV-II-3'!AR61)</f>
        <v xml:space="preserve"> </v>
      </c>
      <c r="G13" s="119"/>
      <c r="H13" s="119"/>
      <c r="I13" s="119"/>
      <c r="J13" s="93" t="e">
        <f t="shared" si="2"/>
        <v>#DIV/0!</v>
      </c>
      <c r="K13" s="57">
        <f>IF(I.DÖNEM!I13=0," ",I.DÖNEM!I13)</f>
        <v>65.5</v>
      </c>
      <c r="L13" s="61" t="e">
        <f t="shared" si="3"/>
        <v>#DIV/0!</v>
      </c>
      <c r="M13" s="30" t="e">
        <f t="shared" si="4"/>
        <v>#DIV/0!</v>
      </c>
      <c r="O13" s="50"/>
      <c r="P13" s="67"/>
    </row>
    <row r="14" spans="1:16" ht="17.100000000000001" customHeight="1" x14ac:dyDescent="0.25">
      <c r="A14" s="60">
        <v>11</v>
      </c>
      <c r="B14" s="140">
        <v>641</v>
      </c>
      <c r="C14" s="138" t="s">
        <v>98</v>
      </c>
      <c r="D14" s="57" t="str">
        <f>IF('SINAV-II-1'!AR62=0," ",'SINAV-II-1'!AR62)</f>
        <v xml:space="preserve"> </v>
      </c>
      <c r="E14" s="57" t="str">
        <f>IF('SINAV-II-2'!AR62=0," ",'SINAV-II-2'!AR62)</f>
        <v xml:space="preserve"> </v>
      </c>
      <c r="F14" s="57" t="str">
        <f>IF('SINAV-II-3'!AR62=0," ",'SINAV-II-3'!AR62)</f>
        <v xml:space="preserve"> </v>
      </c>
      <c r="G14" s="119"/>
      <c r="H14" s="119"/>
      <c r="I14" s="119"/>
      <c r="J14" s="93" t="e">
        <f t="shared" si="2"/>
        <v>#DIV/0!</v>
      </c>
      <c r="K14" s="57">
        <f>IF(I.DÖNEM!I14=0," ",I.DÖNEM!I14)</f>
        <v>79.5</v>
      </c>
      <c r="L14" s="61" t="e">
        <f t="shared" si="3"/>
        <v>#DIV/0!</v>
      </c>
      <c r="M14" s="30" t="e">
        <f t="shared" si="4"/>
        <v>#DIV/0!</v>
      </c>
      <c r="O14" s="50"/>
    </row>
    <row r="15" spans="1:16" ht="17.100000000000001" customHeight="1" x14ac:dyDescent="0.25">
      <c r="A15" s="60">
        <v>12</v>
      </c>
      <c r="B15" s="140">
        <v>642</v>
      </c>
      <c r="C15" s="138" t="s">
        <v>99</v>
      </c>
      <c r="D15" s="57" t="str">
        <f>IF('SINAV-II-1'!AR63=0," ",'SINAV-II-1'!AR63)</f>
        <v xml:space="preserve"> </v>
      </c>
      <c r="E15" s="57" t="str">
        <f>IF('SINAV-II-2'!AR63=0," ",'SINAV-II-2'!AR63)</f>
        <v xml:space="preserve"> </v>
      </c>
      <c r="F15" s="57" t="str">
        <f>IF('SINAV-II-3'!AR63=0," ",'SINAV-II-3'!AR63)</f>
        <v xml:space="preserve"> </v>
      </c>
      <c r="G15" s="119"/>
      <c r="H15" s="119"/>
      <c r="I15" s="119"/>
      <c r="J15" s="93" t="e">
        <f t="shared" ref="J15" si="6">ROUNDDOWN(AVERAGE(D15:I15),2)</f>
        <v>#DIV/0!</v>
      </c>
      <c r="K15" s="57">
        <f>IF(I.DÖNEM!I15=0," ",I.DÖNEM!I15)</f>
        <v>66.5</v>
      </c>
      <c r="L15" s="61" t="e">
        <f t="shared" si="3"/>
        <v>#DIV/0!</v>
      </c>
      <c r="M15" s="30" t="e">
        <f t="shared" si="4"/>
        <v>#DIV/0!</v>
      </c>
      <c r="O15" s="50"/>
    </row>
    <row r="16" spans="1:16" ht="17.100000000000001" customHeight="1" x14ac:dyDescent="0.25">
      <c r="A16" s="60">
        <v>13</v>
      </c>
      <c r="B16" s="140">
        <v>643</v>
      </c>
      <c r="C16" s="138" t="s">
        <v>100</v>
      </c>
      <c r="D16" s="57" t="str">
        <f>IF('SINAV-II-1'!AR64=0," ",'SINAV-II-1'!AR64)</f>
        <v xml:space="preserve"> </v>
      </c>
      <c r="E16" s="57" t="str">
        <f>IF('SINAV-II-2'!AR64=0," ",'SINAV-II-2'!AR64)</f>
        <v xml:space="preserve"> </v>
      </c>
      <c r="F16" s="57" t="str">
        <f>IF('SINAV-II-3'!AR64=0," ",'SINAV-II-3'!AR64)</f>
        <v xml:space="preserve"> </v>
      </c>
      <c r="G16" s="119"/>
      <c r="H16" s="119"/>
      <c r="I16" s="119"/>
      <c r="J16" s="93" t="e">
        <f t="shared" si="2"/>
        <v>#DIV/0!</v>
      </c>
      <c r="K16" s="57">
        <f>IF(I.DÖNEM!I16=0," ",I.DÖNEM!I16)</f>
        <v>51.5</v>
      </c>
      <c r="L16" s="61" t="e">
        <f t="shared" si="3"/>
        <v>#DIV/0!</v>
      </c>
      <c r="M16" s="30" t="e">
        <f t="shared" si="4"/>
        <v>#DIV/0!</v>
      </c>
      <c r="O16" s="50"/>
    </row>
    <row r="17" spans="1:15" ht="17.100000000000001" customHeight="1" x14ac:dyDescent="0.25">
      <c r="A17" s="60">
        <v>14</v>
      </c>
      <c r="B17" s="140">
        <v>646</v>
      </c>
      <c r="C17" s="138" t="s">
        <v>101</v>
      </c>
      <c r="D17" s="57" t="str">
        <f>IF('SINAV-II-1'!AR65=0," ",'SINAV-II-1'!AR65)</f>
        <v xml:space="preserve"> </v>
      </c>
      <c r="E17" s="57" t="str">
        <f>IF('SINAV-II-2'!AR65=0," ",'SINAV-II-2'!AR65)</f>
        <v xml:space="preserve"> </v>
      </c>
      <c r="F17" s="57" t="str">
        <f>IF('SINAV-II-3'!AR65=0," ",'SINAV-II-3'!AR65)</f>
        <v xml:space="preserve"> </v>
      </c>
      <c r="G17" s="119"/>
      <c r="H17" s="119"/>
      <c r="I17" s="119"/>
      <c r="J17" s="93" t="e">
        <f t="shared" si="2"/>
        <v>#DIV/0!</v>
      </c>
      <c r="K17" s="57">
        <f>IF(I.DÖNEM!I17=0," ",I.DÖNEM!I17)</f>
        <v>86.5</v>
      </c>
      <c r="L17" s="61" t="e">
        <f t="shared" si="3"/>
        <v>#DIV/0!</v>
      </c>
      <c r="M17" s="30" t="e">
        <f t="shared" si="4"/>
        <v>#DIV/0!</v>
      </c>
      <c r="O17" s="50"/>
    </row>
    <row r="18" spans="1:15" ht="17.100000000000001" customHeight="1" x14ac:dyDescent="0.25">
      <c r="A18" s="60">
        <v>15</v>
      </c>
      <c r="B18" s="140">
        <v>647</v>
      </c>
      <c r="C18" s="138" t="s">
        <v>102</v>
      </c>
      <c r="D18" s="57" t="str">
        <f>IF('SINAV-II-1'!AR66=0," ",'SINAV-II-1'!AR66)</f>
        <v xml:space="preserve"> </v>
      </c>
      <c r="E18" s="57" t="str">
        <f>IF('SINAV-II-2'!AR66=0," ",'SINAV-II-2'!AR66)</f>
        <v xml:space="preserve"> </v>
      </c>
      <c r="F18" s="57" t="str">
        <f>IF('SINAV-II-3'!AR66=0," ",'SINAV-II-3'!AR66)</f>
        <v xml:space="preserve"> </v>
      </c>
      <c r="G18" s="119"/>
      <c r="H18" s="119"/>
      <c r="I18" s="119"/>
      <c r="J18" s="93" t="e">
        <f t="shared" si="2"/>
        <v>#DIV/0!</v>
      </c>
      <c r="K18" s="57">
        <f>IF(I.DÖNEM!I18=0," ",I.DÖNEM!I18)</f>
        <v>95</v>
      </c>
      <c r="L18" s="61" t="e">
        <f t="shared" si="3"/>
        <v>#DIV/0!</v>
      </c>
      <c r="M18" s="30" t="e">
        <f t="shared" si="4"/>
        <v>#DIV/0!</v>
      </c>
      <c r="O18" s="50"/>
    </row>
    <row r="19" spans="1:15" ht="17.100000000000001" customHeight="1" x14ac:dyDescent="0.25">
      <c r="A19" s="60">
        <v>16</v>
      </c>
      <c r="B19" s="140">
        <v>649</v>
      </c>
      <c r="C19" s="138" t="s">
        <v>103</v>
      </c>
      <c r="D19" s="57" t="str">
        <f>IF('SINAV-II-1'!AR67=0," ",'SINAV-II-1'!AR67)</f>
        <v xml:space="preserve"> </v>
      </c>
      <c r="E19" s="57" t="str">
        <f>IF('SINAV-II-2'!AR67=0," ",'SINAV-II-2'!AR67)</f>
        <v xml:space="preserve"> </v>
      </c>
      <c r="F19" s="57" t="str">
        <f>IF('SINAV-II-3'!AR67=0," ",'SINAV-II-3'!AR67)</f>
        <v xml:space="preserve"> </v>
      </c>
      <c r="G19" s="119"/>
      <c r="H19" s="119"/>
      <c r="I19" s="119"/>
      <c r="J19" s="93" t="e">
        <f t="shared" si="2"/>
        <v>#DIV/0!</v>
      </c>
      <c r="K19" s="57">
        <f>IF(I.DÖNEM!I19=0," ",I.DÖNEM!I19)</f>
        <v>97.5</v>
      </c>
      <c r="L19" s="61" t="e">
        <f t="shared" si="3"/>
        <v>#DIV/0!</v>
      </c>
      <c r="M19" s="30" t="e">
        <f t="shared" si="4"/>
        <v>#DIV/0!</v>
      </c>
      <c r="O19" s="50"/>
    </row>
    <row r="20" spans="1:15" ht="17.100000000000001" customHeight="1" x14ac:dyDescent="0.25">
      <c r="A20" s="60">
        <v>17</v>
      </c>
      <c r="B20" s="140">
        <v>650</v>
      </c>
      <c r="C20" s="138" t="s">
        <v>104</v>
      </c>
      <c r="D20" s="57" t="str">
        <f>IF('SINAV-II-1'!AR68=0," ",'SINAV-II-1'!AR68)</f>
        <v xml:space="preserve"> </v>
      </c>
      <c r="E20" s="57" t="str">
        <f>IF('SINAV-II-2'!AR68=0," ",'SINAV-II-2'!AR68)</f>
        <v xml:space="preserve"> </v>
      </c>
      <c r="F20" s="57" t="str">
        <f>IF('SINAV-II-3'!AR68=0," ",'SINAV-II-3'!AR68)</f>
        <v xml:space="preserve"> </v>
      </c>
      <c r="G20" s="119"/>
      <c r="H20" s="119"/>
      <c r="I20" s="119"/>
      <c r="J20" s="93" t="e">
        <f t="shared" si="2"/>
        <v>#DIV/0!</v>
      </c>
      <c r="K20" s="57">
        <f>IF(I.DÖNEM!I20=0," ",I.DÖNEM!I20)</f>
        <v>85.5</v>
      </c>
      <c r="L20" s="61" t="e">
        <f t="shared" si="3"/>
        <v>#DIV/0!</v>
      </c>
      <c r="M20" s="30" t="e">
        <f t="shared" si="4"/>
        <v>#DIV/0!</v>
      </c>
      <c r="O20" s="50"/>
    </row>
    <row r="21" spans="1:15" ht="17.100000000000001" customHeight="1" x14ac:dyDescent="0.25">
      <c r="A21" s="60">
        <v>18</v>
      </c>
      <c r="B21" s="140">
        <v>651</v>
      </c>
      <c r="C21" s="138" t="s">
        <v>105</v>
      </c>
      <c r="D21" s="57" t="str">
        <f>IF('SINAV-II-1'!AR69=0," ",'SINAV-II-1'!AR69)</f>
        <v xml:space="preserve"> </v>
      </c>
      <c r="E21" s="57" t="str">
        <f>IF('SINAV-II-2'!AR69=0," ",'SINAV-II-2'!AR69)</f>
        <v xml:space="preserve"> </v>
      </c>
      <c r="F21" s="57" t="str">
        <f>IF('SINAV-II-3'!AR69=0," ",'SINAV-II-3'!AR69)</f>
        <v xml:space="preserve"> </v>
      </c>
      <c r="G21" s="119"/>
      <c r="H21" s="119"/>
      <c r="I21" s="119"/>
      <c r="J21" s="93" t="e">
        <f t="shared" si="2"/>
        <v>#DIV/0!</v>
      </c>
      <c r="K21" s="57">
        <f>IF(I.DÖNEM!I21=0," ",I.DÖNEM!I21)</f>
        <v>50.5</v>
      </c>
      <c r="L21" s="61" t="e">
        <f t="shared" si="3"/>
        <v>#DIV/0!</v>
      </c>
      <c r="M21" s="30" t="e">
        <f t="shared" si="4"/>
        <v>#DIV/0!</v>
      </c>
      <c r="O21" s="50"/>
    </row>
    <row r="22" spans="1:15" ht="17.100000000000001" customHeight="1" x14ac:dyDescent="0.25">
      <c r="A22" s="60">
        <v>19</v>
      </c>
      <c r="B22" s="140">
        <v>652</v>
      </c>
      <c r="C22" s="138" t="s">
        <v>106</v>
      </c>
      <c r="D22" s="57" t="str">
        <f>IF('SINAV-II-1'!AR70=0," ",'SINAV-II-1'!AR70)</f>
        <v xml:space="preserve"> </v>
      </c>
      <c r="E22" s="57" t="str">
        <f>IF('SINAV-II-2'!AR70=0," ",'SINAV-II-2'!AR70)</f>
        <v xml:space="preserve"> </v>
      </c>
      <c r="F22" s="57" t="str">
        <f>IF('SINAV-II-3'!AR70=0," ",'SINAV-II-3'!AR70)</f>
        <v xml:space="preserve"> </v>
      </c>
      <c r="G22" s="119"/>
      <c r="H22" s="119"/>
      <c r="I22" s="119"/>
      <c r="J22" s="93" t="e">
        <f t="shared" si="2"/>
        <v>#DIV/0!</v>
      </c>
      <c r="K22" s="57">
        <f>IF(I.DÖNEM!I22=0," ",I.DÖNEM!I22)</f>
        <v>82.5</v>
      </c>
      <c r="L22" s="61" t="e">
        <f t="shared" si="3"/>
        <v>#DIV/0!</v>
      </c>
      <c r="M22" s="30" t="e">
        <f t="shared" si="4"/>
        <v>#DIV/0!</v>
      </c>
      <c r="O22" s="50"/>
    </row>
    <row r="23" spans="1:15" ht="17.100000000000001" customHeight="1" x14ac:dyDescent="0.25">
      <c r="A23" s="60">
        <v>20</v>
      </c>
      <c r="B23" s="140">
        <v>653</v>
      </c>
      <c r="C23" s="138" t="s">
        <v>107</v>
      </c>
      <c r="D23" s="57" t="str">
        <f>IF('SINAV-II-1'!AR71=0," ",'SINAV-II-1'!AR71)</f>
        <v xml:space="preserve"> </v>
      </c>
      <c r="E23" s="57" t="str">
        <f>IF('SINAV-II-2'!AR71=0," ",'SINAV-II-2'!AR71)</f>
        <v xml:space="preserve"> </v>
      </c>
      <c r="F23" s="57" t="str">
        <f>IF('SINAV-II-3'!AR71=0," ",'SINAV-II-3'!AR71)</f>
        <v xml:space="preserve"> </v>
      </c>
      <c r="G23" s="119"/>
      <c r="H23" s="119"/>
      <c r="I23" s="119"/>
      <c r="J23" s="93" t="e">
        <f t="shared" si="2"/>
        <v>#DIV/0!</v>
      </c>
      <c r="K23" s="57">
        <f>IF(I.DÖNEM!I23=0," ",I.DÖNEM!I23)</f>
        <v>79</v>
      </c>
      <c r="L23" s="61" t="e">
        <f t="shared" si="3"/>
        <v>#DIV/0!</v>
      </c>
      <c r="M23" s="30" t="e">
        <f t="shared" si="4"/>
        <v>#DIV/0!</v>
      </c>
      <c r="O23" s="50"/>
    </row>
    <row r="24" spans="1:15" ht="17.100000000000001" customHeight="1" x14ac:dyDescent="0.25">
      <c r="A24" s="60">
        <v>21</v>
      </c>
      <c r="B24" s="140">
        <v>654</v>
      </c>
      <c r="C24" s="138" t="s">
        <v>108</v>
      </c>
      <c r="D24" s="57" t="str">
        <f>IF('SINAV-II-1'!AR72=0," ",'SINAV-II-1'!AR72)</f>
        <v xml:space="preserve"> </v>
      </c>
      <c r="E24" s="57" t="str">
        <f>IF('SINAV-II-2'!AR72=0," ",'SINAV-II-2'!AR72)</f>
        <v xml:space="preserve"> </v>
      </c>
      <c r="F24" s="57" t="str">
        <f>IF('SINAV-II-3'!AR72=0," ",'SINAV-II-3'!AR72)</f>
        <v xml:space="preserve"> </v>
      </c>
      <c r="G24" s="119"/>
      <c r="H24" s="119"/>
      <c r="I24" s="119"/>
      <c r="J24" s="93" t="e">
        <f t="shared" si="2"/>
        <v>#DIV/0!</v>
      </c>
      <c r="K24" s="57">
        <f>IF(I.DÖNEM!I24=0," ",I.DÖNEM!I24)</f>
        <v>81.5</v>
      </c>
      <c r="L24" s="61" t="e">
        <f t="shared" si="3"/>
        <v>#DIV/0!</v>
      </c>
      <c r="M24" s="30" t="e">
        <f t="shared" si="4"/>
        <v>#DIV/0!</v>
      </c>
      <c r="O24" s="50"/>
    </row>
    <row r="25" spans="1:15" ht="17.100000000000001" customHeight="1" x14ac:dyDescent="0.25">
      <c r="A25" s="60">
        <v>22</v>
      </c>
      <c r="B25" s="140">
        <v>655</v>
      </c>
      <c r="C25" s="138" t="s">
        <v>109</v>
      </c>
      <c r="D25" s="57" t="str">
        <f>IF('SINAV-II-1'!AR73=0," ",'SINAV-II-1'!AR73)</f>
        <v xml:space="preserve"> </v>
      </c>
      <c r="E25" s="57" t="str">
        <f>IF('SINAV-II-2'!AR73=0," ",'SINAV-II-2'!AR73)</f>
        <v xml:space="preserve"> </v>
      </c>
      <c r="F25" s="57" t="str">
        <f>IF('SINAV-II-3'!AR73=0," ",'SINAV-II-3'!AR73)</f>
        <v xml:space="preserve"> </v>
      </c>
      <c r="G25" s="119"/>
      <c r="H25" s="119"/>
      <c r="I25" s="119"/>
      <c r="J25" s="93" t="e">
        <f t="shared" si="2"/>
        <v>#DIV/0!</v>
      </c>
      <c r="K25" s="57">
        <f>IF(I.DÖNEM!I25=0," ",I.DÖNEM!I25)</f>
        <v>83.5</v>
      </c>
      <c r="L25" s="61" t="e">
        <f t="shared" si="3"/>
        <v>#DIV/0!</v>
      </c>
      <c r="M25" s="30" t="e">
        <f t="shared" si="4"/>
        <v>#DIV/0!</v>
      </c>
      <c r="O25" s="50"/>
    </row>
    <row r="26" spans="1:15" ht="17.100000000000001" customHeight="1" x14ac:dyDescent="0.25">
      <c r="A26" s="60">
        <v>23</v>
      </c>
      <c r="B26" s="140">
        <v>656</v>
      </c>
      <c r="C26" s="138" t="s">
        <v>110</v>
      </c>
      <c r="D26" s="57" t="str">
        <f>IF('SINAV-II-1'!AR74=0," ",'SINAV-II-1'!AR74)</f>
        <v xml:space="preserve"> </v>
      </c>
      <c r="E26" s="57" t="str">
        <f>IF('SINAV-II-2'!AR74=0," ",'SINAV-II-2'!AR74)</f>
        <v xml:space="preserve"> </v>
      </c>
      <c r="F26" s="57" t="str">
        <f>IF('SINAV-II-3'!AR74=0," ",'SINAV-II-3'!AR74)</f>
        <v xml:space="preserve"> </v>
      </c>
      <c r="G26" s="119"/>
      <c r="H26" s="119"/>
      <c r="I26" s="119"/>
      <c r="J26" s="93" t="e">
        <f t="shared" si="2"/>
        <v>#DIV/0!</v>
      </c>
      <c r="K26" s="57">
        <f>IF(I.DÖNEM!I26=0," ",I.DÖNEM!I26)</f>
        <v>81.5</v>
      </c>
      <c r="L26" s="61" t="e">
        <f t="shared" si="3"/>
        <v>#DIV/0!</v>
      </c>
      <c r="M26" s="30" t="e">
        <f t="shared" si="4"/>
        <v>#DIV/0!</v>
      </c>
      <c r="O26" s="50"/>
    </row>
    <row r="27" spans="1:15" ht="17.100000000000001" customHeight="1" x14ac:dyDescent="0.25">
      <c r="A27" s="60">
        <v>24</v>
      </c>
      <c r="B27" s="140">
        <v>657</v>
      </c>
      <c r="C27" s="138" t="s">
        <v>111</v>
      </c>
      <c r="D27" s="57" t="str">
        <f>IF('SINAV-II-1'!AR75=0," ",'SINAV-II-1'!AR75)</f>
        <v xml:space="preserve"> </v>
      </c>
      <c r="E27" s="57" t="str">
        <f>IF('SINAV-II-2'!AR75=0," ",'SINAV-II-2'!AR75)</f>
        <v xml:space="preserve"> </v>
      </c>
      <c r="F27" s="57" t="str">
        <f>IF('SINAV-II-3'!AR75=0," ",'SINAV-II-3'!AR75)</f>
        <v xml:space="preserve"> </v>
      </c>
      <c r="G27" s="119"/>
      <c r="H27" s="119"/>
      <c r="I27" s="119"/>
      <c r="J27" s="93" t="e">
        <f t="shared" si="2"/>
        <v>#DIV/0!</v>
      </c>
      <c r="K27" s="57">
        <f>IF(I.DÖNEM!I27=0," ",I.DÖNEM!I27)</f>
        <v>67.5</v>
      </c>
      <c r="L27" s="61" t="e">
        <f t="shared" si="3"/>
        <v>#DIV/0!</v>
      </c>
      <c r="M27" s="30" t="e">
        <f t="shared" si="4"/>
        <v>#DIV/0!</v>
      </c>
      <c r="O27" s="50"/>
    </row>
    <row r="28" spans="1:15" ht="17.100000000000001" customHeight="1" x14ac:dyDescent="0.25">
      <c r="A28" s="60">
        <v>25</v>
      </c>
      <c r="B28" s="140">
        <v>672</v>
      </c>
      <c r="C28" s="138" t="s">
        <v>112</v>
      </c>
      <c r="D28" s="57" t="str">
        <f>IF('SINAV-II-1'!AR76=0," ",'SINAV-II-1'!AR76)</f>
        <v xml:space="preserve"> </v>
      </c>
      <c r="E28" s="57" t="str">
        <f>IF('SINAV-II-2'!AR76=0," ",'SINAV-II-2'!AR76)</f>
        <v xml:space="preserve"> </v>
      </c>
      <c r="F28" s="57" t="str">
        <f>IF('SINAV-II-3'!AR76=0," ",'SINAV-II-3'!AR76)</f>
        <v xml:space="preserve"> </v>
      </c>
      <c r="G28" s="119"/>
      <c r="H28" s="119"/>
      <c r="I28" s="119"/>
      <c r="J28" s="93" t="e">
        <f t="shared" si="2"/>
        <v>#DIV/0!</v>
      </c>
      <c r="K28" s="57">
        <f>IF(I.DÖNEM!I28=0," ",I.DÖNEM!I28)</f>
        <v>56</v>
      </c>
      <c r="L28" s="61" t="e">
        <f t="shared" si="3"/>
        <v>#DIV/0!</v>
      </c>
      <c r="M28" s="30" t="e">
        <f t="shared" si="4"/>
        <v>#DIV/0!</v>
      </c>
      <c r="O28" s="50"/>
    </row>
    <row r="29" spans="1:15" ht="17.100000000000001" customHeight="1" x14ac:dyDescent="0.25">
      <c r="A29" s="60">
        <v>26</v>
      </c>
      <c r="B29" s="140">
        <v>691</v>
      </c>
      <c r="C29" s="138" t="s">
        <v>113</v>
      </c>
      <c r="D29" s="57" t="str">
        <f>IF('SINAV-II-1'!AR77=0," ",'SINAV-II-1'!AR77)</f>
        <v xml:space="preserve"> </v>
      </c>
      <c r="E29" s="57" t="str">
        <f>IF('SINAV-II-2'!AR77=0," ",'SINAV-II-2'!AR77)</f>
        <v xml:space="preserve"> </v>
      </c>
      <c r="F29" s="57" t="str">
        <f>IF('SINAV-II-3'!AR77=0," ",'SINAV-II-3'!AR77)</f>
        <v xml:space="preserve"> </v>
      </c>
      <c r="G29" s="119"/>
      <c r="H29" s="119"/>
      <c r="I29" s="119"/>
      <c r="J29" s="93" t="e">
        <f t="shared" si="2"/>
        <v>#DIV/0!</v>
      </c>
      <c r="K29" s="57" t="e">
        <f>IF(I.DÖNEM!I29=0," ",I.DÖNEM!I29)</f>
        <v>#DIV/0!</v>
      </c>
      <c r="L29" s="61" t="e">
        <f t="shared" si="3"/>
        <v>#DIV/0!</v>
      </c>
      <c r="M29" s="30" t="e">
        <f t="shared" si="4"/>
        <v>#DIV/0!</v>
      </c>
      <c r="O29" s="50"/>
    </row>
    <row r="30" spans="1:15" ht="17.100000000000001" customHeight="1" x14ac:dyDescent="0.25">
      <c r="A30" s="60">
        <v>27</v>
      </c>
      <c r="B30" s="140">
        <v>692</v>
      </c>
      <c r="C30" s="138" t="s">
        <v>114</v>
      </c>
      <c r="D30" s="57" t="str">
        <f>IF('SINAV-II-1'!AR78=0," ",'SINAV-II-1'!AR78)</f>
        <v xml:space="preserve"> </v>
      </c>
      <c r="E30" s="57" t="str">
        <f>IF('SINAV-II-2'!AR78=0," ",'SINAV-II-2'!AR78)</f>
        <v xml:space="preserve"> </v>
      </c>
      <c r="F30" s="57" t="str">
        <f>IF('SINAV-II-3'!AR78=0," ",'SINAV-II-3'!AR78)</f>
        <v xml:space="preserve"> </v>
      </c>
      <c r="G30" s="119"/>
      <c r="H30" s="119"/>
      <c r="I30" s="119"/>
      <c r="J30" s="93" t="e">
        <f t="shared" si="2"/>
        <v>#DIV/0!</v>
      </c>
      <c r="K30" s="57" t="e">
        <f>IF(I.DÖNEM!I30=0," ",I.DÖNEM!I30)</f>
        <v>#DIV/0!</v>
      </c>
      <c r="L30" s="61" t="e">
        <f t="shared" si="3"/>
        <v>#DIV/0!</v>
      </c>
      <c r="M30" s="30" t="e">
        <f t="shared" si="4"/>
        <v>#DIV/0!</v>
      </c>
      <c r="O30" s="50"/>
    </row>
    <row r="31" spans="1:15" ht="17.100000000000001" customHeight="1" x14ac:dyDescent="0.25">
      <c r="A31" s="60">
        <v>28</v>
      </c>
      <c r="B31" s="140">
        <v>693</v>
      </c>
      <c r="C31" s="138" t="s">
        <v>115</v>
      </c>
      <c r="D31" s="57" t="str">
        <f>IF('SINAV-II-1'!AR79=0," ",'SINAV-II-1'!AR79)</f>
        <v xml:space="preserve"> </v>
      </c>
      <c r="E31" s="57" t="str">
        <f>IF('SINAV-II-2'!AR79=0," ",'SINAV-II-2'!AR79)</f>
        <v xml:space="preserve"> </v>
      </c>
      <c r="F31" s="57" t="str">
        <f>IF('SINAV-II-3'!AR79=0," ",'SINAV-II-3'!AR79)</f>
        <v xml:space="preserve"> </v>
      </c>
      <c r="G31" s="119"/>
      <c r="H31" s="119"/>
      <c r="I31" s="119"/>
      <c r="J31" s="93" t="e">
        <f t="shared" si="2"/>
        <v>#DIV/0!</v>
      </c>
      <c r="K31" s="57" t="e">
        <f>IF(I.DÖNEM!I31=0," ",I.DÖNEM!I31)</f>
        <v>#DIV/0!</v>
      </c>
      <c r="L31" s="61" t="e">
        <f t="shared" si="3"/>
        <v>#DIV/0!</v>
      </c>
      <c r="M31" s="30" t="e">
        <f t="shared" si="4"/>
        <v>#DIV/0!</v>
      </c>
      <c r="O31" s="50"/>
    </row>
    <row r="32" spans="1:15" ht="17.100000000000001" customHeight="1" x14ac:dyDescent="0.25">
      <c r="A32" s="60">
        <v>29</v>
      </c>
      <c r="B32" s="140">
        <v>694</v>
      </c>
      <c r="C32" s="138" t="s">
        <v>116</v>
      </c>
      <c r="D32" s="57" t="str">
        <f>IF('SINAV-II-1'!AR80=0," ",'SINAV-II-1'!AR80)</f>
        <v xml:space="preserve"> </v>
      </c>
      <c r="E32" s="57" t="str">
        <f>IF('SINAV-II-2'!AR80=0," ",'SINAV-II-2'!AR80)</f>
        <v xml:space="preserve"> </v>
      </c>
      <c r="F32" s="57" t="str">
        <f>IF('SINAV-II-3'!AR80=0," ",'SINAV-II-3'!AR80)</f>
        <v xml:space="preserve"> </v>
      </c>
      <c r="G32" s="119"/>
      <c r="H32" s="119"/>
      <c r="I32" s="119"/>
      <c r="J32" s="93" t="e">
        <f t="shared" si="2"/>
        <v>#DIV/0!</v>
      </c>
      <c r="K32" s="57" t="e">
        <f>IF(I.DÖNEM!I32=0," ",I.DÖNEM!I32)</f>
        <v>#DIV/0!</v>
      </c>
      <c r="L32" s="61" t="e">
        <f t="shared" si="3"/>
        <v>#DIV/0!</v>
      </c>
      <c r="M32" s="30" t="e">
        <f t="shared" si="4"/>
        <v>#DIV/0!</v>
      </c>
      <c r="O32" s="50"/>
    </row>
    <row r="33" spans="1:13" ht="17.100000000000001" customHeight="1" thickBot="1" x14ac:dyDescent="0.3">
      <c r="A33" s="60">
        <v>30</v>
      </c>
      <c r="B33" s="141">
        <v>714</v>
      </c>
      <c r="C33" s="139" t="s">
        <v>117</v>
      </c>
      <c r="D33" s="57" t="str">
        <f>IF('SINAV-II-1'!AR81=0," ",'SINAV-II-1'!AR81)</f>
        <v xml:space="preserve"> </v>
      </c>
      <c r="E33" s="57" t="str">
        <f>IF('SINAV-II-2'!AR81=0," ",'SINAV-II-2'!AR81)</f>
        <v xml:space="preserve"> </v>
      </c>
      <c r="F33" s="57" t="str">
        <f>IF('SINAV-II-3'!AR81=0," ",'SINAV-II-3'!AR81)</f>
        <v xml:space="preserve"> </v>
      </c>
      <c r="G33" s="119"/>
      <c r="H33" s="119"/>
      <c r="I33" s="119"/>
      <c r="J33" s="93" t="e">
        <f t="shared" si="2"/>
        <v>#DIV/0!</v>
      </c>
      <c r="K33" s="57" t="e">
        <f>IF(I.DÖNEM!I33=0," ",I.DÖNEM!I33)</f>
        <v>#DIV/0!</v>
      </c>
      <c r="L33" s="61" t="e">
        <f t="shared" si="3"/>
        <v>#DIV/0!</v>
      </c>
      <c r="M33" s="30" t="e">
        <f t="shared" si="4"/>
        <v>#DIV/0!</v>
      </c>
    </row>
    <row r="34" spans="1:13" ht="17.100000000000001" customHeight="1" x14ac:dyDescent="0.25">
      <c r="A34" s="60">
        <v>31</v>
      </c>
      <c r="B34" s="117" t="str">
        <f>IF(Liste!C35=0," ",Liste!C35)</f>
        <v xml:space="preserve"> </v>
      </c>
      <c r="C34" s="55" t="str">
        <f>IF(Liste!D35=0," ",Liste!D35)</f>
        <v xml:space="preserve"> </v>
      </c>
      <c r="D34" s="57" t="str">
        <f>IF('SINAV-II-1'!AR82=0," ",'SINAV-II-1'!AR82)</f>
        <v xml:space="preserve"> </v>
      </c>
      <c r="E34" s="57" t="str">
        <f>IF('SINAV-II-2'!AR82=0," ",'SINAV-II-2'!AR82)</f>
        <v xml:space="preserve"> </v>
      </c>
      <c r="F34" s="57" t="str">
        <f>IF('SINAV-II-3'!AR82=0," ",'SINAV-II-3'!AR82)</f>
        <v xml:space="preserve"> </v>
      </c>
      <c r="G34" s="119"/>
      <c r="H34" s="119"/>
      <c r="I34" s="119"/>
      <c r="J34" s="93" t="e">
        <f t="shared" si="2"/>
        <v>#DIV/0!</v>
      </c>
      <c r="K34" s="57" t="e">
        <f>IF(I.DÖNEM!I34=0," ",I.DÖNEM!I34)</f>
        <v>#DIV/0!</v>
      </c>
      <c r="L34" s="61" t="e">
        <f t="shared" si="3"/>
        <v>#DIV/0!</v>
      </c>
      <c r="M34" s="30" t="e">
        <f t="shared" si="4"/>
        <v>#DIV/0!</v>
      </c>
    </row>
    <row r="35" spans="1:13" ht="17.100000000000001" customHeight="1" x14ac:dyDescent="0.25">
      <c r="A35" s="60">
        <v>32</v>
      </c>
      <c r="B35" s="117" t="str">
        <f>IF(Liste!C36=0," ",Liste!C36)</f>
        <v xml:space="preserve"> </v>
      </c>
      <c r="C35" s="55" t="str">
        <f>IF(Liste!D36=0," ",Liste!D36)</f>
        <v xml:space="preserve"> </v>
      </c>
      <c r="D35" s="57" t="str">
        <f>IF('SINAV-II-1'!AR83=0," ",'SINAV-II-1'!AR83)</f>
        <v xml:space="preserve"> </v>
      </c>
      <c r="E35" s="57" t="str">
        <f>IF('SINAV-II-2'!AR83=0," ",'SINAV-II-2'!AR83)</f>
        <v xml:space="preserve"> </v>
      </c>
      <c r="F35" s="57" t="str">
        <f>IF('SINAV-II-3'!AR83=0," ",'SINAV-II-3'!AR83)</f>
        <v xml:space="preserve"> </v>
      </c>
      <c r="G35" s="119"/>
      <c r="H35" s="119"/>
      <c r="I35" s="119"/>
      <c r="J35" s="93" t="e">
        <f t="shared" si="2"/>
        <v>#DIV/0!</v>
      </c>
      <c r="K35" s="57" t="e">
        <f>IF(I.DÖNEM!I35=0," ",I.DÖNEM!I35)</f>
        <v>#DIV/0!</v>
      </c>
      <c r="L35" s="61" t="e">
        <f t="shared" si="3"/>
        <v>#DIV/0!</v>
      </c>
      <c r="M35" s="30" t="e">
        <f t="shared" si="4"/>
        <v>#DIV/0!</v>
      </c>
    </row>
    <row r="36" spans="1:13" ht="17.100000000000001" customHeight="1" x14ac:dyDescent="0.25">
      <c r="A36" s="60">
        <v>33</v>
      </c>
      <c r="B36" s="117" t="str">
        <f>IF(Liste!C37=0," ",Liste!C37)</f>
        <v xml:space="preserve"> </v>
      </c>
      <c r="C36" s="55" t="str">
        <f>IF(Liste!D37=0," ",Liste!D37)</f>
        <v xml:space="preserve"> </v>
      </c>
      <c r="D36" s="57" t="str">
        <f>IF('SINAV-II-1'!AR84=0," ",'SINAV-II-1'!AR84)</f>
        <v xml:space="preserve"> </v>
      </c>
      <c r="E36" s="57" t="str">
        <f>IF('SINAV-II-2'!AR84=0," ",'SINAV-II-2'!AR84)</f>
        <v xml:space="preserve"> </v>
      </c>
      <c r="F36" s="57" t="str">
        <f>IF('SINAV-II-3'!AR84=0," ",'SINAV-II-3'!AR84)</f>
        <v xml:space="preserve"> </v>
      </c>
      <c r="G36" s="119"/>
      <c r="H36" s="119"/>
      <c r="I36" s="119"/>
      <c r="J36" s="93" t="e">
        <f t="shared" si="2"/>
        <v>#DIV/0!</v>
      </c>
      <c r="K36" s="57" t="e">
        <f>IF(I.DÖNEM!I36=0," ",I.DÖNEM!I36)</f>
        <v>#DIV/0!</v>
      </c>
      <c r="L36" s="61" t="e">
        <f t="shared" si="3"/>
        <v>#DIV/0!</v>
      </c>
      <c r="M36" s="30" t="e">
        <f t="shared" si="4"/>
        <v>#DIV/0!</v>
      </c>
    </row>
    <row r="37" spans="1:13" ht="17.100000000000001" customHeight="1" x14ac:dyDescent="0.25">
      <c r="A37" s="60">
        <v>34</v>
      </c>
      <c r="B37" s="117" t="str">
        <f>IF(Liste!C38=0," ",Liste!C38)</f>
        <v xml:space="preserve"> </v>
      </c>
      <c r="C37" s="55" t="str">
        <f>IF(Liste!D38=0," ",Liste!D38)</f>
        <v xml:space="preserve"> </v>
      </c>
      <c r="D37" s="57" t="str">
        <f>IF('SINAV-II-1'!AR85=0," ",'SINAV-II-1'!AR85)</f>
        <v xml:space="preserve"> </v>
      </c>
      <c r="E37" s="57" t="str">
        <f>IF('SINAV-II-2'!AR85=0," ",'SINAV-II-2'!AR85)</f>
        <v xml:space="preserve"> </v>
      </c>
      <c r="F37" s="57" t="str">
        <f>IF('SINAV-II-3'!AR85=0," ",'SINAV-II-3'!AR85)</f>
        <v xml:space="preserve"> </v>
      </c>
      <c r="G37" s="119"/>
      <c r="H37" s="119"/>
      <c r="I37" s="119"/>
      <c r="J37" s="93" t="e">
        <f t="shared" si="2"/>
        <v>#DIV/0!</v>
      </c>
      <c r="K37" s="57" t="e">
        <f>IF(I.DÖNEM!I37=0," ",I.DÖNEM!I37)</f>
        <v>#DIV/0!</v>
      </c>
      <c r="L37" s="61" t="e">
        <f t="shared" si="3"/>
        <v>#DIV/0!</v>
      </c>
      <c r="M37" s="30" t="e">
        <f t="shared" si="4"/>
        <v>#DIV/0!</v>
      </c>
    </row>
    <row r="38" spans="1:13" ht="17.100000000000001" customHeight="1" x14ac:dyDescent="0.25">
      <c r="A38" s="60">
        <v>35</v>
      </c>
      <c r="B38" s="117" t="str">
        <f>IF(Liste!C39=0," ",Liste!C39)</f>
        <v xml:space="preserve"> </v>
      </c>
      <c r="C38" s="55" t="str">
        <f>IF(Liste!D39=0," ",Liste!D39)</f>
        <v xml:space="preserve"> </v>
      </c>
      <c r="D38" s="57" t="str">
        <f>IF('SINAV-II-1'!AR86=0," ",'SINAV-II-1'!AR86)</f>
        <v xml:space="preserve"> </v>
      </c>
      <c r="E38" s="57" t="str">
        <f>IF('SINAV-II-2'!AR86=0," ",'SINAV-II-2'!AR86)</f>
        <v xml:space="preserve"> </v>
      </c>
      <c r="F38" s="57" t="str">
        <f>IF('SINAV-II-3'!AR86=0," ",'SINAV-II-3'!AR86)</f>
        <v xml:space="preserve"> </v>
      </c>
      <c r="G38" s="119"/>
      <c r="H38" s="119"/>
      <c r="I38" s="119"/>
      <c r="J38" s="93" t="e">
        <f t="shared" si="2"/>
        <v>#DIV/0!</v>
      </c>
      <c r="K38" s="57" t="e">
        <f>IF(I.DÖNEM!I38=0," ",I.DÖNEM!I38)</f>
        <v>#DIV/0!</v>
      </c>
      <c r="L38" s="61" t="e">
        <f t="shared" si="3"/>
        <v>#DIV/0!</v>
      </c>
      <c r="M38" s="30" t="e">
        <f t="shared" si="4"/>
        <v>#DIV/0!</v>
      </c>
    </row>
    <row r="39" spans="1:13" ht="17.100000000000001" customHeight="1" x14ac:dyDescent="0.25">
      <c r="A39" s="60">
        <v>36</v>
      </c>
      <c r="B39" s="117" t="str">
        <f>IF(Liste!C40=0," ",Liste!C40)</f>
        <v xml:space="preserve"> </v>
      </c>
      <c r="C39" s="55" t="str">
        <f>IF(Liste!D40=0," ",Liste!D40)</f>
        <v xml:space="preserve"> </v>
      </c>
      <c r="D39" s="57" t="str">
        <f>IF('SINAV-II-1'!AR87=0," ",'SINAV-II-1'!AR87)</f>
        <v xml:space="preserve"> </v>
      </c>
      <c r="E39" s="57" t="str">
        <f>IF('SINAV-II-2'!AR87=0," ",'SINAV-II-2'!AR87)</f>
        <v xml:space="preserve"> </v>
      </c>
      <c r="F39" s="57" t="str">
        <f>IF('SINAV-II-3'!AR87=0," ",'SINAV-II-3'!AR87)</f>
        <v xml:space="preserve"> </v>
      </c>
      <c r="G39" s="119"/>
      <c r="H39" s="119"/>
      <c r="I39" s="119"/>
      <c r="J39" s="93" t="e">
        <f t="shared" si="2"/>
        <v>#DIV/0!</v>
      </c>
      <c r="K39" s="57" t="e">
        <f>IF(I.DÖNEM!I39=0," ",I.DÖNEM!I39)</f>
        <v>#DIV/0!</v>
      </c>
      <c r="L39" s="61" t="e">
        <f t="shared" si="3"/>
        <v>#DIV/0!</v>
      </c>
      <c r="M39" s="30" t="e">
        <f t="shared" si="4"/>
        <v>#DIV/0!</v>
      </c>
    </row>
    <row r="40" spans="1:13" ht="17.100000000000001" customHeight="1" x14ac:dyDescent="0.25">
      <c r="A40" s="60">
        <v>37</v>
      </c>
      <c r="B40" s="117" t="str">
        <f>IF(Liste!C41=0," ",Liste!C41)</f>
        <v xml:space="preserve"> </v>
      </c>
      <c r="C40" s="55" t="str">
        <f>IF(Liste!D41=0," ",Liste!D41)</f>
        <v xml:space="preserve"> </v>
      </c>
      <c r="D40" s="57" t="str">
        <f>IF('SINAV-II-1'!AR88=0," ",'SINAV-II-1'!AR88)</f>
        <v xml:space="preserve"> </v>
      </c>
      <c r="E40" s="57" t="str">
        <f>IF('SINAV-II-2'!AR88=0," ",'SINAV-II-2'!AR88)</f>
        <v xml:space="preserve"> </v>
      </c>
      <c r="F40" s="57" t="str">
        <f>IF('SINAV-II-3'!AR88=0," ",'SINAV-II-3'!AR88)</f>
        <v xml:space="preserve"> </v>
      </c>
      <c r="G40" s="119"/>
      <c r="H40" s="119"/>
      <c r="I40" s="119"/>
      <c r="J40" s="93" t="e">
        <f t="shared" si="2"/>
        <v>#DIV/0!</v>
      </c>
      <c r="K40" s="57" t="e">
        <f>IF(I.DÖNEM!I40=0," ",I.DÖNEM!I40)</f>
        <v>#DIV/0!</v>
      </c>
      <c r="L40" s="61" t="e">
        <f t="shared" si="3"/>
        <v>#DIV/0!</v>
      </c>
      <c r="M40" s="30" t="e">
        <f t="shared" si="4"/>
        <v>#DIV/0!</v>
      </c>
    </row>
    <row r="41" spans="1:13" ht="17.100000000000001" customHeight="1" x14ac:dyDescent="0.25">
      <c r="A41" s="60">
        <v>38</v>
      </c>
      <c r="B41" s="117" t="str">
        <f>IF(Liste!C42=0," ",Liste!C42)</f>
        <v xml:space="preserve"> </v>
      </c>
      <c r="C41" s="55" t="str">
        <f>IF(Liste!D42=0," ",Liste!D42)</f>
        <v xml:space="preserve"> </v>
      </c>
      <c r="D41" s="57" t="str">
        <f>IF('SINAV-II-1'!AR89=0," ",'SINAV-II-1'!AR89)</f>
        <v xml:space="preserve"> </v>
      </c>
      <c r="E41" s="57" t="str">
        <f>IF('SINAV-II-2'!AR89=0," ",'SINAV-II-2'!AR89)</f>
        <v xml:space="preserve"> </v>
      </c>
      <c r="F41" s="57" t="str">
        <f>IF('SINAV-II-3'!AR89=0," ",'SINAV-II-3'!AR89)</f>
        <v xml:space="preserve"> </v>
      </c>
      <c r="G41" s="119"/>
      <c r="H41" s="119"/>
      <c r="I41" s="119"/>
      <c r="J41" s="93" t="e">
        <f t="shared" si="2"/>
        <v>#DIV/0!</v>
      </c>
      <c r="K41" s="57" t="e">
        <f>IF(I.DÖNEM!I41=0," ",I.DÖNEM!I41)</f>
        <v>#DIV/0!</v>
      </c>
      <c r="L41" s="61" t="e">
        <f t="shared" si="3"/>
        <v>#DIV/0!</v>
      </c>
      <c r="M41" s="30" t="e">
        <f t="shared" si="4"/>
        <v>#DIV/0!</v>
      </c>
    </row>
    <row r="42" spans="1:13" ht="17.100000000000001" customHeight="1" x14ac:dyDescent="0.25">
      <c r="A42" s="60">
        <v>39</v>
      </c>
      <c r="B42" s="117" t="str">
        <f>IF(Liste!C43=0," ",Liste!C43)</f>
        <v xml:space="preserve"> </v>
      </c>
      <c r="C42" s="55" t="str">
        <f>IF(Liste!D43=0," ",Liste!D43)</f>
        <v xml:space="preserve"> </v>
      </c>
      <c r="D42" s="57" t="str">
        <f>IF('SINAV-II-1'!AR90=0," ",'SINAV-II-1'!AR90)</f>
        <v xml:space="preserve"> </v>
      </c>
      <c r="E42" s="57" t="str">
        <f>IF('SINAV-II-2'!AR90=0," ",'SINAV-II-2'!AR90)</f>
        <v xml:space="preserve"> </v>
      </c>
      <c r="F42" s="57" t="str">
        <f>IF('SINAV-II-3'!AR90=0," ",'SINAV-II-3'!AR90)</f>
        <v xml:space="preserve"> </v>
      </c>
      <c r="G42" s="119"/>
      <c r="H42" s="119"/>
      <c r="I42" s="119"/>
      <c r="J42" s="93" t="e">
        <f t="shared" si="2"/>
        <v>#DIV/0!</v>
      </c>
      <c r="K42" s="57" t="e">
        <f>IF(I.DÖNEM!I42=0," ",I.DÖNEM!I42)</f>
        <v>#DIV/0!</v>
      </c>
      <c r="L42" s="61" t="e">
        <f t="shared" si="3"/>
        <v>#DIV/0!</v>
      </c>
      <c r="M42" s="30" t="e">
        <f t="shared" si="4"/>
        <v>#DIV/0!</v>
      </c>
    </row>
    <row r="43" spans="1:13" ht="17.100000000000001" customHeight="1" x14ac:dyDescent="0.25">
      <c r="A43" s="60">
        <v>40</v>
      </c>
      <c r="B43" s="117" t="str">
        <f>IF(Liste!C44=0," ",Liste!C44)</f>
        <v xml:space="preserve"> </v>
      </c>
      <c r="C43" s="55" t="str">
        <f>IF(Liste!D44=0," ",Liste!D44)</f>
        <v xml:space="preserve"> </v>
      </c>
      <c r="D43" s="57" t="str">
        <f>IF('SINAV-II-1'!AR91=0," ",'SINAV-II-1'!AR91)</f>
        <v xml:space="preserve"> </v>
      </c>
      <c r="E43" s="57" t="str">
        <f>IF('SINAV-II-2'!AR91=0," ",'SINAV-II-2'!AR91)</f>
        <v xml:space="preserve"> </v>
      </c>
      <c r="F43" s="57" t="str">
        <f>IF('SINAV-II-3'!AR91=0," ",'SINAV-II-3'!AR91)</f>
        <v xml:space="preserve"> </v>
      </c>
      <c r="G43" s="119"/>
      <c r="H43" s="119"/>
      <c r="I43" s="119"/>
      <c r="J43" s="93" t="e">
        <f t="shared" si="2"/>
        <v>#DIV/0!</v>
      </c>
      <c r="K43" s="57" t="e">
        <f>IF(I.DÖNEM!I43=0," ",I.DÖNEM!I43)</f>
        <v>#DIV/0!</v>
      </c>
      <c r="L43" s="61" t="e">
        <f t="shared" si="3"/>
        <v>#DIV/0!</v>
      </c>
      <c r="M43" s="30" t="e">
        <f t="shared" si="4"/>
        <v>#DIV/0!</v>
      </c>
    </row>
    <row r="44" spans="1:13" ht="17.100000000000001" customHeight="1" x14ac:dyDescent="0.25">
      <c r="A44" s="60">
        <v>41</v>
      </c>
      <c r="B44" s="117" t="str">
        <f>IF(Liste!C45=0," ",Liste!C45)</f>
        <v xml:space="preserve"> </v>
      </c>
      <c r="C44" s="55" t="str">
        <f>IF(Liste!D45=0," ",Liste!D45)</f>
        <v xml:space="preserve"> </v>
      </c>
      <c r="D44" s="57" t="str">
        <f>IF('SINAV-II-1'!AR92=0," ",'SINAV-II-1'!AR92)</f>
        <v xml:space="preserve"> </v>
      </c>
      <c r="E44" s="57" t="str">
        <f>IF('SINAV-II-2'!AR92=0," ",'SINAV-II-2'!AR92)</f>
        <v xml:space="preserve"> </v>
      </c>
      <c r="F44" s="57" t="str">
        <f>IF('SINAV-II-3'!AR92=0," ",'SINAV-II-3'!AR92)</f>
        <v xml:space="preserve"> </v>
      </c>
      <c r="G44" s="119"/>
      <c r="H44" s="119"/>
      <c r="I44" s="119"/>
      <c r="J44" s="93" t="e">
        <f t="shared" si="2"/>
        <v>#DIV/0!</v>
      </c>
      <c r="K44" s="57" t="e">
        <f>IF(I.DÖNEM!I44=0," ",I.DÖNEM!I44)</f>
        <v>#DIV/0!</v>
      </c>
      <c r="L44" s="61" t="e">
        <f t="shared" si="3"/>
        <v>#DIV/0!</v>
      </c>
      <c r="M44" s="30" t="e">
        <f t="shared" si="4"/>
        <v>#DIV/0!</v>
      </c>
    </row>
    <row r="45" spans="1:13" ht="17.100000000000001" customHeight="1" x14ac:dyDescent="0.25">
      <c r="A45" s="60">
        <v>42</v>
      </c>
      <c r="B45" s="117" t="str">
        <f>IF(Liste!C46=0," ",Liste!C46)</f>
        <v xml:space="preserve"> </v>
      </c>
      <c r="C45" s="55" t="str">
        <f>IF(Liste!D46=0," ",Liste!D46)</f>
        <v xml:space="preserve"> </v>
      </c>
      <c r="D45" s="57" t="str">
        <f>IF('SINAV-II-1'!AR93=0," ",'SINAV-II-1'!AR93)</f>
        <v xml:space="preserve"> </v>
      </c>
      <c r="E45" s="57" t="str">
        <f>IF('SINAV-II-2'!AR93=0," ",'SINAV-II-2'!AR93)</f>
        <v xml:space="preserve"> </v>
      </c>
      <c r="F45" s="57" t="str">
        <f>IF('SINAV-II-3'!AR93=0," ",'SINAV-II-3'!AR93)</f>
        <v xml:space="preserve"> </v>
      </c>
      <c r="G45" s="119"/>
      <c r="H45" s="119"/>
      <c r="I45" s="119"/>
      <c r="J45" s="93" t="e">
        <f t="shared" si="2"/>
        <v>#DIV/0!</v>
      </c>
      <c r="K45" s="57" t="e">
        <f>IF(I.DÖNEM!I45=0," ",I.DÖNEM!I45)</f>
        <v>#DIV/0!</v>
      </c>
      <c r="L45" s="61" t="e">
        <f t="shared" si="3"/>
        <v>#DIV/0!</v>
      </c>
      <c r="M45" s="30" t="e">
        <f t="shared" si="4"/>
        <v>#DIV/0!</v>
      </c>
    </row>
    <row r="46" spans="1:13" ht="17.100000000000001" customHeight="1" x14ac:dyDescent="0.25">
      <c r="A46" s="60">
        <v>43</v>
      </c>
      <c r="B46" s="117" t="str">
        <f>IF(Liste!C47=0," ",Liste!C47)</f>
        <v xml:space="preserve"> </v>
      </c>
      <c r="C46" s="55" t="str">
        <f>IF(Liste!D47=0," ",Liste!D47)</f>
        <v xml:space="preserve"> </v>
      </c>
      <c r="D46" s="57" t="str">
        <f>IF('SINAV-II-1'!AR94=0," ",'SINAV-II-1'!AR94)</f>
        <v xml:space="preserve"> </v>
      </c>
      <c r="E46" s="57" t="str">
        <f>IF('SINAV-II-2'!AR94=0," ",'SINAV-II-2'!AR94)</f>
        <v xml:space="preserve"> </v>
      </c>
      <c r="F46" s="57" t="str">
        <f>IF('SINAV-II-3'!AR94=0," ",'SINAV-II-3'!AR94)</f>
        <v xml:space="preserve"> </v>
      </c>
      <c r="G46" s="119"/>
      <c r="H46" s="119"/>
      <c r="I46" s="119"/>
      <c r="J46" s="93" t="e">
        <f t="shared" si="2"/>
        <v>#DIV/0!</v>
      </c>
      <c r="K46" s="57" t="e">
        <f>IF(I.DÖNEM!I46=0," ",I.DÖNEM!I46)</f>
        <v>#DIV/0!</v>
      </c>
      <c r="L46" s="61" t="e">
        <f t="shared" si="3"/>
        <v>#DIV/0!</v>
      </c>
      <c r="M46" s="30" t="e">
        <f t="shared" si="4"/>
        <v>#DIV/0!</v>
      </c>
    </row>
    <row r="47" spans="1:13" ht="17.100000000000001" customHeight="1" x14ac:dyDescent="0.25">
      <c r="A47" s="60">
        <v>44</v>
      </c>
      <c r="B47" s="117" t="str">
        <f>IF(Liste!C48=0," ",Liste!C48)</f>
        <v xml:space="preserve"> </v>
      </c>
      <c r="C47" s="55" t="str">
        <f>IF(Liste!D48=0," ",Liste!D48)</f>
        <v xml:space="preserve"> </v>
      </c>
      <c r="D47" s="57" t="str">
        <f>IF('SINAV-II-1'!AR95=0," ",'SINAV-II-1'!AR95)</f>
        <v xml:space="preserve"> </v>
      </c>
      <c r="E47" s="57" t="str">
        <f>IF('SINAV-II-2'!AR95=0," ",'SINAV-II-2'!AR95)</f>
        <v xml:space="preserve"> </v>
      </c>
      <c r="F47" s="57" t="str">
        <f>IF('SINAV-II-3'!AR95=0," ",'SINAV-II-3'!AR95)</f>
        <v xml:space="preserve"> </v>
      </c>
      <c r="G47" s="119"/>
      <c r="H47" s="119"/>
      <c r="I47" s="119"/>
      <c r="J47" s="93" t="e">
        <f t="shared" si="2"/>
        <v>#DIV/0!</v>
      </c>
      <c r="K47" s="57" t="e">
        <f>IF(I.DÖNEM!I47=0," ",I.DÖNEM!I47)</f>
        <v>#DIV/0!</v>
      </c>
      <c r="L47" s="61" t="e">
        <f t="shared" si="3"/>
        <v>#DIV/0!</v>
      </c>
      <c r="M47" s="30" t="e">
        <f t="shared" si="4"/>
        <v>#DIV/0!</v>
      </c>
    </row>
    <row r="48" spans="1:13" ht="17.100000000000001" customHeight="1" x14ac:dyDescent="0.25">
      <c r="A48" s="60">
        <v>45</v>
      </c>
      <c r="B48" s="117" t="str">
        <f>IF(Liste!C49=0," ",Liste!C49)</f>
        <v xml:space="preserve"> </v>
      </c>
      <c r="C48" s="55" t="str">
        <f>IF(Liste!D49=0," ",Liste!D49)</f>
        <v xml:space="preserve"> </v>
      </c>
      <c r="D48" s="57" t="str">
        <f>IF('SINAV-II-1'!AR96=0," ",'SINAV-II-1'!AR96)</f>
        <v xml:space="preserve"> </v>
      </c>
      <c r="E48" s="57" t="str">
        <f>IF('SINAV-II-2'!AR96=0," ",'SINAV-II-2'!AR96)</f>
        <v xml:space="preserve"> </v>
      </c>
      <c r="F48" s="57" t="str">
        <f>IF('SINAV-II-3'!AR96=0," ",'SINAV-II-3'!AR96)</f>
        <v xml:space="preserve"> </v>
      </c>
      <c r="G48" s="119"/>
      <c r="H48" s="119"/>
      <c r="I48" s="119"/>
      <c r="J48" s="93" t="e">
        <f t="shared" si="2"/>
        <v>#DIV/0!</v>
      </c>
      <c r="K48" s="57" t="e">
        <f>IF(I.DÖNEM!I48=0," ",I.DÖNEM!I48)</f>
        <v>#DIV/0!</v>
      </c>
      <c r="L48" s="61" t="e">
        <f t="shared" si="3"/>
        <v>#DIV/0!</v>
      </c>
      <c r="M48" s="30" t="e">
        <f t="shared" si="4"/>
        <v>#DIV/0!</v>
      </c>
    </row>
    <row r="49" spans="1:13" ht="17.100000000000001" customHeight="1" x14ac:dyDescent="0.25">
      <c r="A49" s="60">
        <v>46</v>
      </c>
      <c r="B49" s="117" t="str">
        <f>IF(Liste!C50=0," ",Liste!C50)</f>
        <v xml:space="preserve"> </v>
      </c>
      <c r="C49" s="55" t="str">
        <f>IF(Liste!D50=0," ",Liste!D50)</f>
        <v xml:space="preserve"> </v>
      </c>
      <c r="D49" s="57" t="str">
        <f>IF('SINAV-II-1'!AR97=0," ",'SINAV-II-1'!AR97)</f>
        <v xml:space="preserve"> </v>
      </c>
      <c r="E49" s="57" t="str">
        <f>IF('SINAV-II-2'!AR97=0," ",'SINAV-II-2'!AR97)</f>
        <v xml:space="preserve"> </v>
      </c>
      <c r="F49" s="57" t="str">
        <f>IF('SINAV-II-3'!AR97=0," ",'SINAV-II-3'!AR97)</f>
        <v xml:space="preserve"> </v>
      </c>
      <c r="G49" s="119"/>
      <c r="H49" s="119"/>
      <c r="I49" s="119"/>
      <c r="J49" s="93" t="e">
        <f t="shared" si="2"/>
        <v>#DIV/0!</v>
      </c>
      <c r="K49" s="57" t="e">
        <f>IF(I.DÖNEM!I49=0," ",I.DÖNEM!I49)</f>
        <v>#DIV/0!</v>
      </c>
      <c r="L49" s="61" t="e">
        <f t="shared" si="3"/>
        <v>#DIV/0!</v>
      </c>
      <c r="M49" s="30" t="e">
        <f t="shared" si="4"/>
        <v>#DIV/0!</v>
      </c>
    </row>
    <row r="50" spans="1:13" ht="17.100000000000001" customHeight="1" x14ac:dyDescent="0.25">
      <c r="A50" s="60">
        <v>47</v>
      </c>
      <c r="B50" s="117" t="str">
        <f>IF(Liste!C51=0," ",Liste!C51)</f>
        <v xml:space="preserve"> </v>
      </c>
      <c r="C50" s="55" t="str">
        <f>IF(Liste!D51=0," ",Liste!D51)</f>
        <v xml:space="preserve"> </v>
      </c>
      <c r="D50" s="57" t="str">
        <f>IF('SINAV-II-1'!AR98=0," ",'SINAV-II-1'!AR98)</f>
        <v xml:space="preserve"> </v>
      </c>
      <c r="E50" s="57" t="str">
        <f>IF('SINAV-II-2'!AR98=0," ",'SINAV-II-2'!AR98)</f>
        <v xml:space="preserve"> </v>
      </c>
      <c r="F50" s="57" t="str">
        <f>IF('SINAV-II-3'!AR98=0," ",'SINAV-II-3'!AR98)</f>
        <v xml:space="preserve"> </v>
      </c>
      <c r="G50" s="119"/>
      <c r="H50" s="119"/>
      <c r="I50" s="119"/>
      <c r="J50" s="93" t="e">
        <f t="shared" si="2"/>
        <v>#DIV/0!</v>
      </c>
      <c r="K50" s="57" t="e">
        <f>IF(I.DÖNEM!I50=0," ",I.DÖNEM!I50)</f>
        <v>#DIV/0!</v>
      </c>
      <c r="L50" s="61" t="e">
        <f t="shared" si="3"/>
        <v>#DIV/0!</v>
      </c>
      <c r="M50" s="30" t="e">
        <f t="shared" si="4"/>
        <v>#DIV/0!</v>
      </c>
    </row>
    <row r="51" spans="1:13" ht="17.100000000000001" customHeight="1" x14ac:dyDescent="0.25">
      <c r="A51" s="60">
        <v>48</v>
      </c>
      <c r="B51" s="117" t="str">
        <f>IF(Liste!C52=0," ",Liste!C52)</f>
        <v xml:space="preserve"> </v>
      </c>
      <c r="C51" s="55" t="str">
        <f>IF(Liste!D52=0," ",Liste!D52)</f>
        <v xml:space="preserve"> </v>
      </c>
      <c r="D51" s="57" t="str">
        <f>IF('SINAV-II-1'!AR99=0," ",'SINAV-II-1'!AR99)</f>
        <v xml:space="preserve"> </v>
      </c>
      <c r="E51" s="57" t="str">
        <f>IF('SINAV-II-2'!AR99=0," ",'SINAV-II-2'!AR99)</f>
        <v xml:space="preserve"> </v>
      </c>
      <c r="F51" s="57" t="str">
        <f>IF('SINAV-II-3'!AR99=0," ",'SINAV-II-3'!AR99)</f>
        <v xml:space="preserve"> </v>
      </c>
      <c r="G51" s="119"/>
      <c r="H51" s="119"/>
      <c r="I51" s="119"/>
      <c r="J51" s="93" t="e">
        <f t="shared" si="2"/>
        <v>#DIV/0!</v>
      </c>
      <c r="K51" s="57" t="e">
        <f>IF(I.DÖNEM!I51=0," ",I.DÖNEM!I51)</f>
        <v>#DIV/0!</v>
      </c>
      <c r="L51" s="61" t="e">
        <f t="shared" si="3"/>
        <v>#DIV/0!</v>
      </c>
      <c r="M51" s="30" t="e">
        <f t="shared" si="4"/>
        <v>#DIV/0!</v>
      </c>
    </row>
    <row r="52" spans="1:13" ht="17.100000000000001" customHeight="1" x14ac:dyDescent="0.25">
      <c r="A52" s="60">
        <v>49</v>
      </c>
      <c r="B52" s="117" t="str">
        <f>IF(Liste!C53=0," ",Liste!C53)</f>
        <v xml:space="preserve"> </v>
      </c>
      <c r="C52" s="55" t="str">
        <f>IF(Liste!D53=0," ",Liste!D53)</f>
        <v xml:space="preserve"> </v>
      </c>
      <c r="D52" s="57" t="str">
        <f>IF('SINAV-II-1'!AR100=0," ",'SINAV-II-1'!AR100)</f>
        <v xml:space="preserve"> </v>
      </c>
      <c r="E52" s="57" t="str">
        <f>IF('SINAV-II-2'!AR100=0," ",'SINAV-II-2'!AR100)</f>
        <v xml:space="preserve"> </v>
      </c>
      <c r="F52" s="57" t="str">
        <f>IF('SINAV-II-3'!AR100=0," ",'SINAV-II-3'!AR100)</f>
        <v xml:space="preserve"> </v>
      </c>
      <c r="G52" s="119"/>
      <c r="H52" s="119"/>
      <c r="I52" s="119"/>
      <c r="J52" s="93" t="e">
        <f t="shared" si="2"/>
        <v>#DIV/0!</v>
      </c>
      <c r="K52" s="57" t="e">
        <f>IF(I.DÖNEM!I52=0," ",I.DÖNEM!I52)</f>
        <v>#DIV/0!</v>
      </c>
      <c r="L52" s="61" t="e">
        <f t="shared" si="3"/>
        <v>#DIV/0!</v>
      </c>
      <c r="M52" s="30" t="e">
        <f t="shared" si="4"/>
        <v>#DIV/0!</v>
      </c>
    </row>
    <row r="53" spans="1:13" ht="12" customHeight="1" x14ac:dyDescent="0.25">
      <c r="A53" s="54"/>
      <c r="B53" s="53"/>
    </row>
    <row r="54" spans="1:13" ht="25.5" customHeight="1" x14ac:dyDescent="0.25">
      <c r="A54" s="268" t="s">
        <v>59</v>
      </c>
      <c r="B54" s="268"/>
      <c r="C54" s="268"/>
      <c r="G54" s="269" t="s">
        <v>68</v>
      </c>
      <c r="H54" s="270"/>
      <c r="I54" s="270"/>
      <c r="J54" s="270"/>
      <c r="K54" s="270"/>
      <c r="L54" s="270"/>
      <c r="M54" s="49">
        <f>C55</f>
        <v>0</v>
      </c>
    </row>
    <row r="55" spans="1:13" s="62" customFormat="1" ht="22.5" customHeight="1" x14ac:dyDescent="0.2">
      <c r="A55" s="264" t="s">
        <v>60</v>
      </c>
      <c r="B55" s="265"/>
      <c r="C55" s="49">
        <f>COUNTIF(M4:M51,"GEÇMEZ")</f>
        <v>0</v>
      </c>
      <c r="D55" s="63"/>
      <c r="G55" s="269" t="s">
        <v>66</v>
      </c>
      <c r="H55" s="270"/>
      <c r="I55" s="270"/>
      <c r="J55" s="270"/>
      <c r="K55" s="270"/>
      <c r="L55" s="270"/>
      <c r="M55" s="68">
        <f>SUM(C56:C59)</f>
        <v>0</v>
      </c>
    </row>
    <row r="56" spans="1:13" s="62" customFormat="1" ht="22.5" customHeight="1" x14ac:dyDescent="0.2">
      <c r="A56" s="264" t="s">
        <v>61</v>
      </c>
      <c r="B56" s="265"/>
      <c r="C56" s="49">
        <f>COUNTIF(M4:M51,"GEÇER")</f>
        <v>0</v>
      </c>
      <c r="G56" s="266" t="s">
        <v>74</v>
      </c>
      <c r="H56" s="267"/>
      <c r="I56" s="267"/>
      <c r="J56" s="267"/>
      <c r="K56" s="267"/>
      <c r="L56" s="267"/>
      <c r="M56" s="68">
        <f>SUM(M54:M55)</f>
        <v>0</v>
      </c>
    </row>
    <row r="57" spans="1:13" s="62" customFormat="1" ht="22.5" customHeight="1" x14ac:dyDescent="0.2">
      <c r="A57" s="264" t="s">
        <v>62</v>
      </c>
      <c r="B57" s="265"/>
      <c r="C57" s="49">
        <f>COUNTIF(M4:M51,"ORTA")</f>
        <v>0</v>
      </c>
      <c r="G57" s="266" t="s">
        <v>69</v>
      </c>
      <c r="H57" s="267"/>
      <c r="I57" s="267"/>
      <c r="J57" s="267"/>
      <c r="K57" s="267"/>
      <c r="L57" s="267"/>
      <c r="M57" s="79" t="e">
        <f>ROUNDDOWN((M55*100)/(M56),2)</f>
        <v>#DIV/0!</v>
      </c>
    </row>
    <row r="58" spans="1:13" s="62" customFormat="1" ht="22.5" customHeight="1" x14ac:dyDescent="0.3">
      <c r="A58" s="264" t="s">
        <v>63</v>
      </c>
      <c r="B58" s="265"/>
      <c r="C58" s="49">
        <f>COUNTIF(M4:M51,"İYİ")</f>
        <v>0</v>
      </c>
      <c r="E58" s="118" t="s">
        <v>84</v>
      </c>
    </row>
    <row r="59" spans="1:13" s="62" customFormat="1" ht="22.5" customHeight="1" x14ac:dyDescent="0.25">
      <c r="A59" s="264" t="s">
        <v>64</v>
      </c>
      <c r="B59" s="265"/>
      <c r="C59" s="49">
        <f>COUNTIF(M4:M51,"PEKİYİ")</f>
        <v>0</v>
      </c>
      <c r="J59" s="261" t="str">
        <f>Liste!H8</f>
        <v>MEHMET DEMİRKAN</v>
      </c>
      <c r="K59" s="261"/>
      <c r="L59" s="261"/>
      <c r="M59" s="261"/>
    </row>
    <row r="60" spans="1:13" ht="21.75" customHeight="1" x14ac:dyDescent="0.25">
      <c r="A60" s="263" t="s">
        <v>65</v>
      </c>
      <c r="B60" s="263"/>
      <c r="C60" s="65" t="str">
        <f>IF(COUNT(L4:L51)=0," ",SUM(L4:L51)/COUNT(L4:L51))</f>
        <v xml:space="preserve"> </v>
      </c>
      <c r="D60" s="64"/>
      <c r="J60" s="262" t="str">
        <f>Liste!H9&amp;""</f>
        <v>MATEMATİK</v>
      </c>
      <c r="K60" s="262"/>
      <c r="L60" s="262"/>
      <c r="M60" s="262"/>
    </row>
    <row r="61" spans="1:13" ht="18" customHeight="1" x14ac:dyDescent="0.25"/>
    <row r="62" spans="1:13" ht="18" customHeight="1" x14ac:dyDescent="0.25"/>
  </sheetData>
  <sheetProtection selectLockedCells="1"/>
  <mergeCells count="15">
    <mergeCell ref="A1:M1"/>
    <mergeCell ref="J59:M59"/>
    <mergeCell ref="J60:M60"/>
    <mergeCell ref="A60:B60"/>
    <mergeCell ref="A57:B57"/>
    <mergeCell ref="A58:B58"/>
    <mergeCell ref="A59:B59"/>
    <mergeCell ref="G57:L57"/>
    <mergeCell ref="A2:M2"/>
    <mergeCell ref="A54:C54"/>
    <mergeCell ref="A55:B55"/>
    <mergeCell ref="A56:B56"/>
    <mergeCell ref="G54:L54"/>
    <mergeCell ref="G55:L55"/>
    <mergeCell ref="G56:L56"/>
  </mergeCells>
  <phoneticPr fontId="20" type="noConversion"/>
  <conditionalFormatting sqref="M4:M52">
    <cfRule type="cellIs" dxfId="0" priority="1" stopIfTrue="1" operator="equal">
      <formula>"GEÇMEZ"</formula>
    </cfRule>
  </conditionalFormatting>
  <printOptions horizontalCentered="1"/>
  <pageMargins left="0.11811023622047245" right="0.11811023622047245" top="0.11811023622047245" bottom="0.11811023622047245" header="0" footer="0"/>
  <pageSetup paperSize="9" scale="7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6</vt:i4>
      </vt:variant>
    </vt:vector>
  </HeadingPairs>
  <TitlesOfParts>
    <vt:vector size="15" baseType="lpstr">
      <vt:lpstr>Liste</vt:lpstr>
      <vt:lpstr>SINAV-I-1</vt:lpstr>
      <vt:lpstr>SINAV-I-2</vt:lpstr>
      <vt:lpstr>SINAV-I-3</vt:lpstr>
      <vt:lpstr>SINAV-II-1</vt:lpstr>
      <vt:lpstr>SINAV-II-2</vt:lpstr>
      <vt:lpstr>SINAV-II-3</vt:lpstr>
      <vt:lpstr>I.DÖNEM</vt:lpstr>
      <vt:lpstr>II.DÖNEM</vt:lpstr>
      <vt:lpstr>'SINAV-I-1'!Yazdırma_Alanı</vt:lpstr>
      <vt:lpstr>'SINAV-I-2'!Yazdırma_Alanı</vt:lpstr>
      <vt:lpstr>'SINAV-I-3'!Yazdırma_Alanı</vt:lpstr>
      <vt:lpstr>'SINAV-II-1'!Yazdırma_Alanı</vt:lpstr>
      <vt:lpstr>'SINAV-II-2'!Yazdırma_Alanı</vt:lpstr>
      <vt:lpstr>'SINAV-II-3'!Yazdırma_Alanı</vt:lpstr>
    </vt:vector>
  </TitlesOfParts>
  <Manager>dersimiz.com</Manager>
  <Company>dersimiz.com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dersimiz.com</dc:title>
  <dc:subject>dersimiz.com</dc:subject>
  <dc:creator>dersimiz.com</dc:creator>
  <cp:keywords>dersimiz.com</cp:keywords>
  <cp:lastModifiedBy>mdemi</cp:lastModifiedBy>
  <cp:lastPrinted>2021-12-12T08:21:43Z</cp:lastPrinted>
  <dcterms:created xsi:type="dcterms:W3CDTF">2008-11-23T18:25:14Z</dcterms:created>
  <dcterms:modified xsi:type="dcterms:W3CDTF">2022-01-06T14:38:38Z</dcterms:modified>
  <cp:category>dersimiz.com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36A76FBE_D40B_4137_B3D4_32820BE16447">
    <vt:lpwstr>0</vt:lpwstr>
  </property>
</Properties>
</file>