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A:\Budget 2024\"/>
    </mc:Choice>
  </mc:AlternateContent>
  <xr:revisionPtr revIDLastSave="0" documentId="13_ncr:1_{79477FBF-6829-47F6-A536-059C133F60D3}" xr6:coauthVersionLast="47" xr6:coauthVersionMax="47" xr10:uidLastSave="{00000000-0000-0000-0000-000000000000}"/>
  <bookViews>
    <workbookView xWindow="-120" yWindow="-120" windowWidth="29040" windowHeight="15840" xr2:uid="{00000000-000D-0000-FFFF-FFFF00000000}"/>
  </bookViews>
  <sheets>
    <sheet name="Cover Letter" sheetId="72" r:id="rId1"/>
    <sheet name="Budget Request" sheetId="56" r:id="rId2"/>
    <sheet name="Goal Statement" sheetId="19" r:id="rId3"/>
    <sheet name="Position Schedule" sheetId="20" r:id="rId4"/>
    <sheet name="10.01" sheetId="41" r:id="rId5"/>
    <sheet name="10.02" sheetId="21" r:id="rId6"/>
    <sheet name="11.01" sheetId="43" r:id="rId7"/>
    <sheet name="11.05" sheetId="44" r:id="rId8"/>
    <sheet name="30.23" sheetId="65" r:id="rId9"/>
    <sheet name="40.05" sheetId="48" r:id="rId10"/>
    <sheet name="40.09" sheetId="49" r:id="rId11"/>
    <sheet name="40.45" sheetId="57" r:id="rId12"/>
    <sheet name="50.03" sheetId="58" r:id="rId13"/>
    <sheet name="50.04" sheetId="59" r:id="rId14"/>
    <sheet name="60.01" sheetId="60" r:id="rId15"/>
    <sheet name="60.15" sheetId="61" r:id="rId16"/>
    <sheet name="80.40" sheetId="67" r:id="rId17"/>
    <sheet name="Capital Outlay" sheetId="22" r:id="rId18"/>
    <sheet name="Revenue Summary" sheetId="68" r:id="rId19"/>
    <sheet name="381.39" sheetId="69" r:id="rId20"/>
  </sheets>
  <definedNames>
    <definedName name="Details">'Revenue Summary'!$H$14</definedName>
    <definedName name="_xlnm.Print_Area" localSheetId="4">'10.01'!$A$1:$G$72</definedName>
    <definedName name="_xlnm.Print_Area" localSheetId="5">'10.02'!$A$1:$G$37</definedName>
    <definedName name="_xlnm.Print_Area" localSheetId="6">'11.01'!$A$1:$D$33</definedName>
    <definedName name="_xlnm.Print_Area" localSheetId="7">'11.05'!$A$1:$D$33</definedName>
    <definedName name="_xlnm.Print_Area" localSheetId="8">'30.23'!$A$1:$D$36</definedName>
    <definedName name="_xlnm.Print_Area" localSheetId="19">'381.39'!$A$1:$I$24</definedName>
    <definedName name="_xlnm.Print_Area" localSheetId="9">'40.05'!$A$1:$D$36</definedName>
    <definedName name="_xlnm.Print_Area" localSheetId="10">'40.09'!$A$1:$D$33</definedName>
    <definedName name="_xlnm.Print_Area" localSheetId="11">'40.45'!$A$1:$D$33</definedName>
    <definedName name="_xlnm.Print_Area" localSheetId="12">'50.03'!$A$1:$D$33</definedName>
    <definedName name="_xlnm.Print_Area" localSheetId="13">'50.04'!$A$1:$D$33</definedName>
    <definedName name="_xlnm.Print_Area" localSheetId="14">'60.01'!$A$1:$D$33</definedName>
    <definedName name="_xlnm.Print_Area" localSheetId="15">'60.15'!$A$1:$D$33</definedName>
    <definedName name="_xlnm.Print_Area" localSheetId="16">'80.40'!$A$1:$D$33</definedName>
    <definedName name="_xlnm.Print_Area" localSheetId="1">'Budget Request'!$A$1:$G$35</definedName>
    <definedName name="_xlnm.Print_Area" localSheetId="2">'Goal Statement'!$A$1:$D$42</definedName>
    <definedName name="_xlnm.Print_Area" localSheetId="3">'Position Schedule'!$A$1:$L$32</definedName>
    <definedName name="_xlnm.Print_Area" localSheetId="18">'Revenue Summary'!$A$1:$G$19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0" i="56" l="1"/>
  <c r="E24" i="56"/>
  <c r="E23" i="56"/>
  <c r="E22" i="56"/>
  <c r="E21" i="56"/>
  <c r="E20" i="56"/>
  <c r="E19" i="56"/>
  <c r="E18" i="56"/>
  <c r="E17" i="56"/>
  <c r="E16" i="56"/>
  <c r="E15" i="56"/>
  <c r="E14" i="56"/>
  <c r="E22" i="69"/>
  <c r="A1" i="65" l="1"/>
  <c r="A3" i="65"/>
  <c r="B5" i="65"/>
  <c r="D5" i="65"/>
  <c r="B6" i="65"/>
  <c r="D6" i="65"/>
  <c r="A8" i="65"/>
  <c r="C8" i="65"/>
  <c r="D8" i="65"/>
  <c r="B9" i="65"/>
  <c r="C9" i="65"/>
  <c r="D9" i="65"/>
  <c r="E13" i="68" l="1"/>
  <c r="A8" i="69" s="1"/>
  <c r="D13" i="68"/>
  <c r="E8" i="69" s="1"/>
  <c r="C13" i="68"/>
  <c r="E9" i="69" s="1"/>
  <c r="B5" i="44"/>
  <c r="E33" i="21"/>
  <c r="F33" i="21" s="1"/>
  <c r="E32" i="21"/>
  <c r="F32" i="21" s="1"/>
  <c r="E31" i="21"/>
  <c r="F31" i="21" s="1"/>
  <c r="F25" i="21"/>
  <c r="E68" i="41"/>
  <c r="F68" i="41" s="1"/>
  <c r="E67" i="41"/>
  <c r="F67" i="41" s="1"/>
  <c r="E66" i="41"/>
  <c r="F66" i="41" s="1"/>
  <c r="F60" i="41"/>
  <c r="A1" i="21"/>
  <c r="D30" i="56"/>
  <c r="D32" i="56" s="1"/>
  <c r="C32" i="56"/>
  <c r="H9" i="69"/>
  <c r="C16" i="68"/>
  <c r="H5" i="69"/>
  <c r="C9" i="67"/>
  <c r="C8" i="67"/>
  <c r="A8" i="67"/>
  <c r="C9" i="61"/>
  <c r="C8" i="61"/>
  <c r="A8" i="61"/>
  <c r="C9" i="60"/>
  <c r="C8" i="60"/>
  <c r="A8" i="60"/>
  <c r="C9" i="59"/>
  <c r="C8" i="59"/>
  <c r="A8" i="59"/>
  <c r="C9" i="58"/>
  <c r="C8" i="58"/>
  <c r="A8" i="58"/>
  <c r="C9" i="57"/>
  <c r="C8" i="57"/>
  <c r="A8" i="57"/>
  <c r="C9" i="49"/>
  <c r="C8" i="49"/>
  <c r="A8" i="49"/>
  <c r="C9" i="48"/>
  <c r="C8" i="48"/>
  <c r="A8" i="48"/>
  <c r="C9" i="44"/>
  <c r="C8" i="44"/>
  <c r="A8" i="44"/>
  <c r="C9" i="43"/>
  <c r="C8" i="43"/>
  <c r="A8" i="43"/>
  <c r="D9" i="21"/>
  <c r="D8" i="21"/>
  <c r="A8" i="21"/>
  <c r="E9" i="41"/>
  <c r="E8" i="41"/>
  <c r="A8" i="41"/>
  <c r="D9" i="67"/>
  <c r="D9" i="61"/>
  <c r="D8" i="61"/>
  <c r="B9" i="61" s="1"/>
  <c r="D9" i="60"/>
  <c r="D9" i="59"/>
  <c r="D9" i="58"/>
  <c r="D9" i="57"/>
  <c r="D9" i="49"/>
  <c r="D9" i="48"/>
  <c r="E14" i="68"/>
  <c r="B8" i="68" s="1"/>
  <c r="B6" i="69"/>
  <c r="B5" i="69"/>
  <c r="B6" i="68"/>
  <c r="B5" i="68"/>
  <c r="B8" i="69"/>
  <c r="D8" i="67"/>
  <c r="B9" i="67" s="1"/>
  <c r="D8" i="60"/>
  <c r="B9" i="60"/>
  <c r="D8" i="59"/>
  <c r="B9" i="59" s="1"/>
  <c r="D8" i="58"/>
  <c r="B9" i="58"/>
  <c r="D8" i="57"/>
  <c r="B9" i="57" s="1"/>
  <c r="D8" i="49"/>
  <c r="D8" i="48"/>
  <c r="B9" i="48" s="1"/>
  <c r="D9" i="44"/>
  <c r="D8" i="44"/>
  <c r="B9" i="44"/>
  <c r="D9" i="43"/>
  <c r="D8" i="43"/>
  <c r="B9" i="43"/>
  <c r="F9" i="21"/>
  <c r="F8" i="21"/>
  <c r="G9" i="41"/>
  <c r="G8" i="41"/>
  <c r="F24" i="56"/>
  <c r="B24" i="56"/>
  <c r="D6" i="67"/>
  <c r="B6" i="67"/>
  <c r="D5" i="67"/>
  <c r="B5" i="67"/>
  <c r="A3" i="67"/>
  <c r="A1" i="67"/>
  <c r="G16" i="56"/>
  <c r="B16" i="56"/>
  <c r="F23" i="56"/>
  <c r="F22" i="56"/>
  <c r="G21" i="56"/>
  <c r="G20" i="56"/>
  <c r="G19" i="56"/>
  <c r="B23" i="56"/>
  <c r="B22" i="56"/>
  <c r="B21" i="56"/>
  <c r="B20" i="56"/>
  <c r="B19" i="56"/>
  <c r="D6" i="61"/>
  <c r="B6" i="61"/>
  <c r="D5" i="61"/>
  <c r="B5" i="61"/>
  <c r="A3" i="61"/>
  <c r="A1" i="61"/>
  <c r="D6" i="60"/>
  <c r="B6" i="60"/>
  <c r="D5" i="60"/>
  <c r="B5" i="60"/>
  <c r="A3" i="60"/>
  <c r="A1" i="60"/>
  <c r="D6" i="59"/>
  <c r="B6" i="59"/>
  <c r="D5" i="59"/>
  <c r="B5" i="59"/>
  <c r="A3" i="59"/>
  <c r="A1" i="59"/>
  <c r="D6" i="58"/>
  <c r="B6" i="58"/>
  <c r="D5" i="58"/>
  <c r="B5" i="58"/>
  <c r="A3" i="58"/>
  <c r="A1" i="58"/>
  <c r="D6" i="57"/>
  <c r="B6" i="57"/>
  <c r="D5" i="57"/>
  <c r="B5" i="57"/>
  <c r="A3" i="57"/>
  <c r="A1" i="57"/>
  <c r="B9" i="49"/>
  <c r="C26" i="56"/>
  <c r="L6" i="22"/>
  <c r="L5" i="22"/>
  <c r="D6" i="22"/>
  <c r="D5" i="22"/>
  <c r="L17" i="22"/>
  <c r="J17" i="22"/>
  <c r="H17" i="22"/>
  <c r="F17" i="22"/>
  <c r="D17" i="22"/>
  <c r="N17" i="22"/>
  <c r="P15" i="22"/>
  <c r="P17" i="22" s="1"/>
  <c r="P13" i="22"/>
  <c r="P11" i="22"/>
  <c r="F15" i="56"/>
  <c r="A1" i="49"/>
  <c r="A1" i="48"/>
  <c r="A1" i="44"/>
  <c r="A1" i="43"/>
  <c r="A3" i="49"/>
  <c r="A3" i="48"/>
  <c r="A3" i="44"/>
  <c r="A3" i="43"/>
  <c r="A3" i="21"/>
  <c r="D6" i="49"/>
  <c r="D6" i="48"/>
  <c r="D6" i="44"/>
  <c r="D6" i="43"/>
  <c r="F6" i="21"/>
  <c r="G6" i="41"/>
  <c r="H6" i="20"/>
  <c r="D6" i="19"/>
  <c r="B6" i="49"/>
  <c r="B6" i="48"/>
  <c r="B6" i="44"/>
  <c r="B6" i="43"/>
  <c r="C6" i="21"/>
  <c r="C6" i="41"/>
  <c r="B6" i="20"/>
  <c r="B6" i="19"/>
  <c r="B5" i="19"/>
  <c r="D5" i="19"/>
  <c r="G18" i="56"/>
  <c r="F17" i="56"/>
  <c r="G17" i="56"/>
  <c r="F14" i="56"/>
  <c r="D26" i="56"/>
  <c r="B18" i="56"/>
  <c r="B17" i="56"/>
  <c r="B15" i="56"/>
  <c r="B14" i="56"/>
  <c r="B13" i="56"/>
  <c r="B12" i="56"/>
  <c r="D5" i="49"/>
  <c r="D5" i="48"/>
  <c r="D5" i="44"/>
  <c r="D5" i="43"/>
  <c r="F5" i="21"/>
  <c r="H5" i="20"/>
  <c r="G5" i="41"/>
  <c r="E5" i="68" s="1"/>
  <c r="B5" i="49"/>
  <c r="B5" i="48"/>
  <c r="B5" i="43"/>
  <c r="C5" i="21"/>
  <c r="C5" i="41"/>
  <c r="B5" i="20"/>
  <c r="D14" i="68"/>
  <c r="D16" i="68" s="1"/>
  <c r="G23" i="56"/>
  <c r="F21" i="56"/>
  <c r="G14" i="56"/>
  <c r="E8" i="68"/>
  <c r="F14" i="68" l="1"/>
  <c r="F16" i="68" s="1"/>
  <c r="G24" i="56"/>
  <c r="G22" i="56"/>
  <c r="F19" i="56"/>
  <c r="F18" i="56"/>
  <c r="H8" i="69"/>
  <c r="E16" i="68"/>
  <c r="G16" i="68" s="1"/>
  <c r="G14" i="68"/>
  <c r="F20" i="56"/>
  <c r="G15" i="56"/>
  <c r="F69" i="41"/>
  <c r="F70" i="41" s="1"/>
  <c r="C8" i="41" s="1"/>
  <c r="F34" i="21"/>
  <c r="F35" i="21" s="1"/>
  <c r="C8" i="21" s="1"/>
  <c r="E13" i="56" s="1"/>
  <c r="F16" i="56"/>
  <c r="E32" i="56" l="1"/>
  <c r="G32" i="56" s="1"/>
  <c r="F30" i="56"/>
  <c r="F32" i="56" s="1"/>
  <c r="G30" i="56"/>
  <c r="E12" i="56"/>
  <c r="C9" i="41"/>
  <c r="C9" i="21"/>
  <c r="G12" i="56" l="1"/>
  <c r="F12" i="56"/>
  <c r="F13" i="56"/>
  <c r="G13" i="56"/>
  <c r="E26" i="56"/>
  <c r="G26" i="56" s="1"/>
  <c r="F26" i="56" l="1"/>
</calcChain>
</file>

<file path=xl/sharedStrings.xml><?xml version="1.0" encoding="utf-8"?>
<sst xmlns="http://schemas.openxmlformats.org/spreadsheetml/2006/main" count="373" uniqueCount="188">
  <si>
    <t>Budget Form #4</t>
  </si>
  <si>
    <t>Prepared by:</t>
  </si>
  <si>
    <t>Department Name:</t>
  </si>
  <si>
    <t>Line-Item Acct No.:</t>
  </si>
  <si>
    <t>Description:</t>
  </si>
  <si>
    <t xml:space="preserve"> </t>
  </si>
  <si>
    <t>Date:</t>
  </si>
  <si>
    <t>Part Time Employees</t>
  </si>
  <si>
    <t>Budget Form #1</t>
  </si>
  <si>
    <t>Budget Form #2</t>
  </si>
  <si>
    <t>Position</t>
  </si>
  <si>
    <t>Grade/</t>
  </si>
  <si>
    <t>Class</t>
  </si>
  <si>
    <t>Step/</t>
  </si>
  <si>
    <t>Years</t>
  </si>
  <si>
    <t>Current Year</t>
  </si>
  <si>
    <t>Budget</t>
  </si>
  <si>
    <t>Actual</t>
  </si>
  <si>
    <t>Budget Year</t>
  </si>
  <si>
    <t>Request</t>
  </si>
  <si>
    <t>BUDGET FORM #5</t>
  </si>
  <si>
    <t>SIX-YEAR CAPITAL OUTLAY REQUEST</t>
  </si>
  <si>
    <t>Description (A):</t>
  </si>
  <si>
    <t>TOTAL</t>
  </si>
  <si>
    <t>SIX - YEAR</t>
  </si>
  <si>
    <t>1.</t>
  </si>
  <si>
    <t>2.</t>
  </si>
  <si>
    <t>3.</t>
  </si>
  <si>
    <t xml:space="preserve">Department Number: </t>
  </si>
  <si>
    <t>Department Number:</t>
  </si>
  <si>
    <t>Regular Payroll</t>
  </si>
  <si>
    <t>Dept. #</t>
  </si>
  <si>
    <t>Account Number</t>
  </si>
  <si>
    <t>Account Description</t>
  </si>
  <si>
    <t>Change</t>
  </si>
  <si>
    <t>Totals</t>
  </si>
  <si>
    <t>Dept. #:</t>
  </si>
  <si>
    <t>Prepared By:</t>
  </si>
  <si>
    <t>% Change</t>
  </si>
  <si>
    <t>Percentage Change:</t>
  </si>
  <si>
    <t>Mileage</t>
  </si>
  <si>
    <t>Meeting, Travel, Conference</t>
  </si>
  <si>
    <t>Description</t>
  </si>
  <si>
    <t>Dues &amp; Subscriptions</t>
  </si>
  <si>
    <t>001-1300-414.10-01</t>
  </si>
  <si>
    <t>001-1300-414.10-02</t>
  </si>
  <si>
    <t>001-1300-414.11-01</t>
  </si>
  <si>
    <t>001-1300-414.11-05</t>
  </si>
  <si>
    <t>001-1300-414.30-23</t>
  </si>
  <si>
    <t>001-1300-414.40-05</t>
  </si>
  <si>
    <t>001-1300-414.40-09</t>
  </si>
  <si>
    <t>001-1300-414.40-45</t>
  </si>
  <si>
    <t>001-1300-414.50-03</t>
  </si>
  <si>
    <t>001-1300-414.50-04</t>
  </si>
  <si>
    <t>001-1300-414.60-15</t>
  </si>
  <si>
    <t>001-1300-414.80-40</t>
  </si>
  <si>
    <t>Conservation Commission</t>
  </si>
  <si>
    <t>Full Time Staff</t>
  </si>
  <si>
    <t>Part Time Staff</t>
  </si>
  <si>
    <t>FT</t>
  </si>
  <si>
    <t>PT</t>
  </si>
  <si>
    <t>Conservation Agent</t>
  </si>
  <si>
    <t>Salary</t>
  </si>
  <si>
    <t>Other Outside Services</t>
  </si>
  <si>
    <t>Postage</t>
  </si>
  <si>
    <t>Program Supplies</t>
  </si>
  <si>
    <t>Signs / Plaques</t>
  </si>
  <si>
    <t>Clerical/Steno Fees</t>
  </si>
  <si>
    <t>001-1300-414.60-01</t>
  </si>
  <si>
    <t>Land Improvements</t>
  </si>
  <si>
    <t>Community Garden</t>
  </si>
  <si>
    <t>Program Development</t>
  </si>
  <si>
    <t>Hyperlink</t>
  </si>
  <si>
    <t>DETAILS</t>
  </si>
  <si>
    <t>BUDGET REQUEST</t>
  </si>
  <si>
    <t>Budget Form #7</t>
  </si>
  <si>
    <t>Line Item Acct No.</t>
  </si>
  <si>
    <t>REVENUE SUMMARY</t>
  </si>
  <si>
    <t>381.39</t>
  </si>
  <si>
    <t>Community Garden Fees</t>
  </si>
  <si>
    <t>1300</t>
  </si>
  <si>
    <t>Community Garden Receipts</t>
  </si>
  <si>
    <t>001-0000-381.39-00</t>
  </si>
  <si>
    <t>EXPENDITURE SUMMARY</t>
  </si>
  <si>
    <t>To:</t>
  </si>
  <si>
    <t xml:space="preserve">    All Department Heads, Agencies, Boards &amp; Commissions</t>
  </si>
  <si>
    <t>From:</t>
  </si>
  <si>
    <t xml:space="preserve">    Paul Hiller, Director of Finance</t>
  </si>
  <si>
    <t>If you foresee a need for capital items, please submit a new Six-Year Capital Outlay Request.</t>
  </si>
  <si>
    <t>Both your Budget Request and your Six-Year Capital Outlay Request must include zero based budget supporting documentation and explicit statements of required need.  Failure to provide the required information may subsequently result in a request being placed in a Special Contingency Line-Item Account by the Mayor or the Board of Aldermen until such time as further clarification is provided by you.</t>
  </si>
  <si>
    <t>There are seven (7) budget forms:</t>
  </si>
  <si>
    <t xml:space="preserve">Form #1  </t>
  </si>
  <si>
    <r>
      <t xml:space="preserve">Statement of Goals and Program of Activities </t>
    </r>
    <r>
      <rPr>
        <sz val="14"/>
        <rFont val="Times New Roman"/>
        <family val="1"/>
      </rPr>
      <t>– This Budget form is to facilitate reporting of certain budget information to comply with Ordinance #499, Ordinance Regarding Required Budget Information and Section 7.1.a.1 of the City Charter.</t>
    </r>
  </si>
  <si>
    <t>Form #2</t>
  </si>
  <si>
    <t>Form #3</t>
  </si>
  <si>
    <t>Form #4</t>
  </si>
  <si>
    <t>For Part-Time Employees Account Number 10-02, any anticipated hourly rate increase for part-time employees working in your department may be included after discussion with the appropriate Board, Commission, or Administrative Assistant, as necessary.</t>
  </si>
  <si>
    <t xml:space="preserve">Payroll Accrual Calculation </t>
  </si>
  <si>
    <t>Form #5</t>
  </si>
  <si>
    <r>
      <t xml:space="preserve">Six-Year Capital Outlay Request </t>
    </r>
    <r>
      <rPr>
        <sz val="14"/>
        <rFont val="Times New Roman"/>
        <family val="1"/>
      </rPr>
      <t>– Enter each capital outlay request item for the applicable year and provide the required totals.  Attach backup sheet(s) to fully support your request.  If you have no capital request to report, you do not need to submit this form.</t>
    </r>
  </si>
  <si>
    <t>Capital outlay items shown on Form #5 are not to be included on Form #4.  Refer to Exhibit A for specific guidelines on items which may be included on Form #5.</t>
  </si>
  <si>
    <t>Form #6</t>
  </si>
  <si>
    <t xml:space="preserve">Insert the current mileage, condition, and any other appropriate comment for existing inventory items.  </t>
  </si>
  <si>
    <t>If an inventory item has been transferred to another department:</t>
  </si>
  <si>
    <t>Highlight the entire line.</t>
  </si>
  <si>
    <t>Right click and select cut</t>
  </si>
  <si>
    <t>Go to the first line under moved</t>
  </si>
  <si>
    <t>Highlight it, right click, and select paste.</t>
  </si>
  <si>
    <t>This will take that line item and copy it so you don’t have to retype</t>
  </si>
  <si>
    <t>all the existing information.  Please enter under the comments</t>
  </si>
  <si>
    <t>Repeat for each vehicle transferred.</t>
  </si>
  <si>
    <t>If an inventory item has been sold, salvaged, or donated:</t>
  </si>
  <si>
    <t>Go to the first line under removed</t>
  </si>
  <si>
    <t>section, the disposition of the item (sold, scrapped, or donated )</t>
  </si>
  <si>
    <t>and if any monies were received the amount if known.  Repeat for each vehicle removed.</t>
  </si>
  <si>
    <t>If an inventory item has been added or transferred into your department</t>
  </si>
  <si>
    <t>Go to the first line under Added</t>
  </si>
  <si>
    <t>Fill in any information under the appropriate column</t>
  </si>
  <si>
    <t>Under comments please list the date, where it came</t>
  </si>
  <si>
    <t>from ( transferred from another department, purchased</t>
  </si>
  <si>
    <t>from what vendor , or donated by whom) as well as</t>
  </si>
  <si>
    <t>the amount of the purchase if known.</t>
  </si>
  <si>
    <t>Repeat for each vehicle added.</t>
  </si>
  <si>
    <t>If you are proposing a new item to be purchased.   Show the estimated dollar amount of such purchase on Form #5, Six-Year Capital Outlay Request.</t>
  </si>
  <si>
    <t>Form #7</t>
  </si>
  <si>
    <r>
      <t xml:space="preserve">Estimates of Revenues </t>
    </r>
    <r>
      <rPr>
        <sz val="14"/>
        <rFont val="Times New Roman"/>
        <family val="1"/>
      </rPr>
      <t>– If you have no revenues to report, you do not need to submit this form.  If your department is responsible for bringing in revenues which are deposited into the General Fund, complete this form with the required information.</t>
    </r>
  </si>
  <si>
    <t>All   departments are to  adhere  to  (a)  Charter provisions found  in Section  7.1, and  (b)</t>
  </si>
  <si>
    <t>Ordinance #499 Regarding Required Budget Information.  Copies of the Charter provision</t>
  </si>
  <si>
    <t>and the ordinance are available for your information and guidance.</t>
  </si>
  <si>
    <t>cc:  The Honorable Mayor Mark A. Lauretti</t>
  </si>
  <si>
    <t xml:space="preserve">       Board of Aldermen President</t>
  </si>
  <si>
    <t xml:space="preserve">       Board of Apportionment and Taxation Chairman</t>
  </si>
  <si>
    <t xml:space="preserve">       Administrative Assistant</t>
  </si>
  <si>
    <t xml:space="preserve">       Purchasing Agent</t>
  </si>
  <si>
    <t>FY2022</t>
  </si>
  <si>
    <t>FY 2025</t>
  </si>
  <si>
    <r>
      <t xml:space="preserve">Departmental Budget Summary Worksheet </t>
    </r>
    <r>
      <rPr>
        <sz val="14"/>
        <rFont val="Times New Roman"/>
        <family val="1"/>
      </rPr>
      <t>– A summary spreadsheet by line-item showing the columns (previous year actual expenditures, current year approved budget, and the department request for the new budget. (Department Request).  The first 2 columns have already been filled in by the Accounting Department, the third  column will automatically change as you update each  line item on the individual support documents.  On this page you only need to fill out the date and name of the person submitting the document.  This information will then automatically change on every other page of the workbook.</t>
    </r>
  </si>
  <si>
    <r>
      <t xml:space="preserve">Fleet Inventory </t>
    </r>
    <r>
      <rPr>
        <sz val="14"/>
        <rFont val="Times New Roman"/>
        <family val="1"/>
      </rPr>
      <t>– This form represents an inventory of fleet type vehicles and other heavy duty equipment, currently listed for your department.  Please verify the accuracy of the information shown and report any changes on the form as provided.  If a vehicle was reported as removed or transferred out on last year's fleet inventory sheet, year make sure it is not listed on this years inventory list for your department. (Highlight the line and delete it.)</t>
    </r>
  </si>
  <si>
    <t>This will take that line item and copy it so you don’t have to retype all the</t>
  </si>
  <si>
    <t xml:space="preserve">existing information.  Please enter under the comments section the department </t>
  </si>
  <si>
    <t>name that the vehicle was transferred to and month it was transferred.</t>
  </si>
  <si>
    <t>Workdays</t>
  </si>
  <si>
    <t>Under Work days if they work Tue-Fri type TF, Mon-Thu type MT, Mon-Fri type MF</t>
  </si>
  <si>
    <t># of days</t>
  </si>
  <si>
    <t>salaries</t>
  </si>
  <si>
    <t>accrual</t>
  </si>
  <si>
    <t>Accrual for a Tue - Fri work week</t>
  </si>
  <si>
    <t>Accrual for a Mon - Thu work week</t>
  </si>
  <si>
    <t>Accrual for a Mon - Fri work week</t>
  </si>
  <si>
    <t>Total Accrual</t>
  </si>
  <si>
    <t>Total requested budget amount includes: salary plus accrual amount</t>
  </si>
  <si>
    <t>Natural Resources Manager</t>
  </si>
  <si>
    <t>FY2023</t>
  </si>
  <si>
    <t>FY 2026</t>
  </si>
  <si>
    <t>MT</t>
  </si>
  <si>
    <r>
      <t xml:space="preserve">Natural Resource </t>
    </r>
    <r>
      <rPr>
        <sz val="12"/>
        <color indexed="8"/>
        <rFont val="Times New Roman"/>
        <family val="1"/>
      </rPr>
      <t>Manager</t>
    </r>
  </si>
  <si>
    <t>FY2024</t>
  </si>
  <si>
    <t>FY 2027</t>
  </si>
  <si>
    <t>Actual Revenue</t>
  </si>
  <si>
    <t>Estimated Revenue</t>
  </si>
  <si>
    <t>Natural Resource Manager</t>
  </si>
  <si>
    <t>TF</t>
  </si>
  <si>
    <t>When you are finished email the workbook to Mary Pliszka in Accounting or the Finance</t>
  </si>
  <si>
    <t>Director Paul Hiller.  p.hiller@cityofshelton.org or m.pliszka@cityofshelton.org</t>
  </si>
  <si>
    <t>FY 2028</t>
  </si>
  <si>
    <t xml:space="preserve">    December 15, 2022</t>
  </si>
  <si>
    <t>Subject:   FY2024 ZERO BASED BUDGET REQUESTS</t>
  </si>
  <si>
    <t>Each Department Head, Agency, Board and Commission which seeks an appropriation is required to submit a FY2024 Zero Based Budget Request to the Director of Finance no later than February 15, 2023, according to City Charter Section 7.1.</t>
  </si>
  <si>
    <r>
      <t xml:space="preserve">Position Schedule </t>
    </r>
    <r>
      <rPr>
        <sz val="14"/>
        <rFont val="Times New Roman"/>
        <family val="1"/>
      </rPr>
      <t>– Enter for each departmental position the job classification or grade, step or years, number of positions for FY2023 both budget and actual, and for the FY2024 request. Dollar amounts are not shown on this form.</t>
    </r>
  </si>
  <si>
    <t>For Regular Payroll Account Number 10-01, list each position by title, class or grade, and step or year.  Do not use the employee name.  For non-union employees, do not adjust their wages to reflect any anticipated increase for next year.   For each unionized employee, please check to make sure that you have used the correct payroll amount.  You should use the contracted amount as specified in the various union contracts as applicable to your department for the period beginning July 1, 2023.</t>
  </si>
  <si>
    <t xml:space="preserve"> PH/mp</t>
  </si>
  <si>
    <t>FY2024 Budget Request</t>
  </si>
  <si>
    <t>FY2022 Actual</t>
  </si>
  <si>
    <t>FY2023 Budget</t>
  </si>
  <si>
    <t xml:space="preserve">FY2024 Requested Budget </t>
  </si>
  <si>
    <t xml:space="preserve">FY2022 Actual Revenue </t>
  </si>
  <si>
    <t>FY2023 Estimated Revenue</t>
  </si>
  <si>
    <t xml:space="preserve">FY2024 Estimated Revenue </t>
  </si>
  <si>
    <t>FY2024 Expenditure Budget Request Analysis</t>
  </si>
  <si>
    <t>FY 2029</t>
  </si>
  <si>
    <t>FY2024 ESTIMATES OF GENERAL FUND REVENUES</t>
  </si>
  <si>
    <r>
      <t xml:space="preserve">Expenditure Budget Request Analysis </t>
    </r>
    <r>
      <rPr>
        <sz val="14"/>
        <rFont val="Times New Roman"/>
        <family val="1"/>
      </rPr>
      <t xml:space="preserve">– A form to provide </t>
    </r>
    <r>
      <rPr>
        <b/>
        <sz val="14"/>
        <rFont val="Times New Roman"/>
        <family val="1"/>
      </rPr>
      <t>“zero based</t>
    </r>
    <r>
      <rPr>
        <sz val="14"/>
        <rFont val="Times New Roman"/>
        <family val="1"/>
      </rPr>
      <t xml:space="preserve"> </t>
    </r>
    <r>
      <rPr>
        <b/>
        <sz val="14"/>
        <rFont val="Times New Roman"/>
        <family val="1"/>
      </rPr>
      <t>budgeting support”</t>
    </r>
    <r>
      <rPr>
        <sz val="14"/>
        <rFont val="Times New Roman"/>
        <family val="1"/>
      </rPr>
      <t xml:space="preserve"> for each expenditure line-item request that you show on Form #3.  </t>
    </r>
    <r>
      <rPr>
        <i/>
        <sz val="14"/>
        <rFont val="Times New Roman"/>
        <family val="1"/>
      </rPr>
      <t xml:space="preserve">The date, name of the person preparing this form, your department name and number (2 digits), line-item account number (last 4 digits) and description, prior year actual and current year budge expenditures are already filled in for you.  </t>
    </r>
    <r>
      <rPr>
        <sz val="14"/>
        <rFont val="Times New Roman"/>
        <family val="1"/>
      </rPr>
      <t>You must enter your FY2024 estimate, and rationale on each of the individual account tabs that follow (Do not try to fill in your numbers on this page!!) those numbers will automatically transfer to the correct columns on this page.  Your rationale must contain the analysis necessary to fully account for your request.  To save time, please be explicit and well documented in your statements.</t>
    </r>
  </si>
  <si>
    <t xml:space="preserve">For FY2024 the number of accrual days vary, to accomodate this we have added a column to list the days that your employees work in a normal work week.  Please adjust the days in those charts to match your department's workday schedules.  (We used our best guess and put in the abbreviations just to test the embedded formulas.)  Once the workday schedule abbreviation is entered the accrual is automatically calculated and added to the payroll number, the total of payroll and accrual is then applied to the Requested Budget at the top of the page.  You do not have to do anything but enter the workweek abbreviations.                                                                                                                                          </t>
  </si>
  <si>
    <t>Details</t>
  </si>
  <si>
    <t>FY2024 STATEMENT OF GOALS &amp; PROGRAM ACTIVITIES</t>
  </si>
  <si>
    <t>FY2024 POSITION SCHEDULE</t>
  </si>
  <si>
    <t>FY2024 Accrual</t>
  </si>
  <si>
    <t>FY 2024 ESTIMATES OF GENERAL FUND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</si>
</sst>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3" formatCode="_(* #,##0.00_);_(* \(#,##0.00\);_(* &quot;-&quot;??_);_(@_)"/>
    <numFmt numFmtId="164" formatCode="&quot;$&quot;#,##0"/>
    <numFmt numFmtId="165" formatCode="[$-409]mmmm\ d\,\ yyyy;@"/>
  </numFmts>
  <fonts count="16" x14ac:knownFonts="1">
    <font>
      <sz val="10"/>
      <name val="Arial"/>
    </font>
    <font>
      <sz val="10"/>
      <name val="Arial"/>
      <family val="2"/>
    </font>
    <font>
      <b/>
      <sz val="12"/>
      <name val="Times New Roman"/>
      <family val="1"/>
    </font>
    <font>
      <sz val="12"/>
      <name val="Times New Roman"/>
      <family val="1"/>
    </font>
    <font>
      <b/>
      <u/>
      <sz val="12"/>
      <name val="Times New Roman"/>
      <family val="1"/>
    </font>
    <font>
      <u/>
      <sz val="12"/>
      <name val="Times New Roman"/>
      <family val="1"/>
    </font>
    <font>
      <sz val="10"/>
      <name val="Arial"/>
      <family val="2"/>
    </font>
    <font>
      <sz val="8"/>
      <name val="Arial"/>
      <family val="2"/>
    </font>
    <font>
      <sz val="12"/>
      <color indexed="8"/>
      <name val="Times New Roman"/>
      <family val="1"/>
    </font>
    <font>
      <sz val="14"/>
      <name val="Times New Roman"/>
      <family val="1"/>
    </font>
    <font>
      <sz val="14"/>
      <name val="Arial"/>
      <family val="2"/>
    </font>
    <font>
      <b/>
      <sz val="14"/>
      <name val="Times New Roman"/>
      <family val="1"/>
    </font>
    <font>
      <i/>
      <sz val="14"/>
      <name val="Times New Roman"/>
      <family val="1"/>
    </font>
    <font>
      <u/>
      <sz val="10"/>
      <color theme="10"/>
      <name val="Arial"/>
      <family val="2"/>
    </font>
    <font>
      <b/>
      <sz val="12"/>
      <color rgb="FFFF0000"/>
      <name val="Times New Roman"/>
      <family val="1"/>
    </font>
    <font>
      <b/>
      <sz val="14"/>
      <color theme="1"/>
      <name val="Times New Roman"/>
      <family val="1"/>
    </font>
  </fonts>
  <fills count="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43" fontId="6" fillId="0" borderId="0" applyFont="0" applyFill="0" applyBorder="0" applyAlignment="0" applyProtection="0"/>
    <xf numFmtId="0" fontId="13" fillId="0" borderId="0" applyNumberFormat="0" applyFill="0" applyBorder="0" applyAlignment="0" applyProtection="0">
      <alignment vertical="top"/>
      <protection locked="0"/>
    </xf>
    <xf numFmtId="9" fontId="1" fillId="0" borderId="0" applyFont="0" applyFill="0" applyBorder="0" applyAlignment="0" applyProtection="0"/>
  </cellStyleXfs>
  <cellXfs count="214">
    <xf numFmtId="0" fontId="0" fillId="0" borderId="0" xfId="0"/>
    <xf numFmtId="0" fontId="3" fillId="0" borderId="0" xfId="0" applyFont="1" applyProtection="1">
      <protection locked="0"/>
    </xf>
    <xf numFmtId="0" fontId="3" fillId="0" borderId="0" xfId="0" applyFont="1" applyAlignment="1" applyProtection="1">
      <alignment horizontal="center"/>
      <protection locked="0"/>
    </xf>
    <xf numFmtId="49" fontId="3" fillId="0" borderId="0" xfId="0" applyNumberFormat="1" applyFont="1" applyProtection="1">
      <protection locked="0"/>
    </xf>
    <xf numFmtId="0" fontId="3" fillId="0" borderId="0" xfId="0" applyFont="1" applyAlignment="1" applyProtection="1">
      <alignment horizontal="left"/>
      <protection locked="0"/>
    </xf>
    <xf numFmtId="0" fontId="2" fillId="0" borderId="0" xfId="0" applyFont="1" applyProtection="1">
      <protection locked="0"/>
    </xf>
    <xf numFmtId="0" fontId="3" fillId="0" borderId="0" xfId="0" applyFont="1" applyAlignment="1">
      <alignment horizontal="left"/>
    </xf>
    <xf numFmtId="0" fontId="3" fillId="0" borderId="0" xfId="0" applyFont="1"/>
    <xf numFmtId="0" fontId="3" fillId="0" borderId="1" xfId="0" applyFont="1" applyBorder="1" applyAlignment="1">
      <alignment horizontal="center"/>
    </xf>
    <xf numFmtId="165" fontId="3" fillId="0" borderId="0" xfId="0" applyNumberFormat="1" applyFont="1" applyAlignment="1">
      <alignment horizontal="left"/>
    </xf>
    <xf numFmtId="0" fontId="2" fillId="0" borderId="0" xfId="0" applyFont="1"/>
    <xf numFmtId="49" fontId="3" fillId="0" borderId="0" xfId="0" applyNumberFormat="1" applyFont="1"/>
    <xf numFmtId="6" fontId="5" fillId="0" borderId="0" xfId="0" applyNumberFormat="1" applyFont="1" applyProtection="1">
      <protection locked="0"/>
    </xf>
    <xf numFmtId="0" fontId="3" fillId="0" borderId="2" xfId="0" applyFont="1" applyBorder="1" applyAlignment="1">
      <alignment horizontal="center"/>
    </xf>
    <xf numFmtId="164" fontId="3" fillId="0" borderId="0" xfId="0" applyNumberFormat="1" applyFont="1" applyAlignment="1" applyProtection="1">
      <alignment horizontal="center"/>
      <protection locked="0"/>
    </xf>
    <xf numFmtId="49" fontId="3" fillId="0" borderId="0" xfId="0" applyNumberFormat="1" applyFont="1" applyAlignment="1" applyProtection="1">
      <alignment horizontal="right"/>
      <protection locked="0"/>
    </xf>
    <xf numFmtId="0" fontId="2" fillId="0" borderId="0" xfId="0" applyFont="1" applyAlignment="1" applyProtection="1">
      <alignment horizontal="center"/>
      <protection locked="0"/>
    </xf>
    <xf numFmtId="0" fontId="2" fillId="0" borderId="0" xfId="0" applyFont="1" applyAlignment="1">
      <alignment horizontal="left"/>
    </xf>
    <xf numFmtId="0" fontId="3" fillId="0" borderId="0" xfId="0" applyFont="1" applyAlignment="1">
      <alignment horizontal="centerContinuous"/>
    </xf>
    <xf numFmtId="49" fontId="3" fillId="0" borderId="0" xfId="0" applyNumberFormat="1" applyFont="1" applyAlignment="1">
      <alignment horizontal="centerContinuous"/>
    </xf>
    <xf numFmtId="49" fontId="3" fillId="0" borderId="0" xfId="0" applyNumberFormat="1" applyFont="1" applyAlignment="1">
      <alignment horizontal="right"/>
    </xf>
    <xf numFmtId="0" fontId="3" fillId="2" borderId="3" xfId="0" applyFont="1" applyFill="1" applyBorder="1" applyAlignment="1" applyProtection="1">
      <alignment horizontal="center"/>
      <protection locked="0"/>
    </xf>
    <xf numFmtId="164" fontId="3" fillId="0" borderId="3" xfId="0" applyNumberFormat="1" applyFont="1" applyBorder="1" applyAlignment="1" applyProtection="1">
      <alignment horizontal="center"/>
      <protection locked="0"/>
    </xf>
    <xf numFmtId="0" fontId="2" fillId="0" borderId="3" xfId="0" applyFont="1" applyBorder="1" applyAlignment="1">
      <alignment horizontal="center"/>
    </xf>
    <xf numFmtId="0" fontId="3" fillId="0" borderId="3" xfId="0" applyFont="1" applyBorder="1" applyAlignment="1">
      <alignment horizontal="left"/>
    </xf>
    <xf numFmtId="0" fontId="3" fillId="0" borderId="3" xfId="0" applyFont="1" applyBorder="1"/>
    <xf numFmtId="164" fontId="3" fillId="0" borderId="3" xfId="0" applyNumberFormat="1" applyFont="1" applyBorder="1" applyAlignment="1">
      <alignment horizontal="center"/>
    </xf>
    <xf numFmtId="10" fontId="3" fillId="0" borderId="3" xfId="3" applyNumberFormat="1" applyFont="1" applyFill="1" applyBorder="1" applyAlignment="1" applyProtection="1">
      <alignment horizontal="center"/>
    </xf>
    <xf numFmtId="0" fontId="2" fillId="0" borderId="3" xfId="0" applyFont="1" applyBorder="1" applyAlignment="1">
      <alignment horizontal="left"/>
    </xf>
    <xf numFmtId="0" fontId="3" fillId="0" borderId="0" xfId="0" applyFont="1" applyAlignment="1">
      <alignment horizontal="center"/>
    </xf>
    <xf numFmtId="0" fontId="3" fillId="0" borderId="3" xfId="0" applyFont="1" applyBorder="1" applyAlignment="1">
      <alignment horizontal="center"/>
    </xf>
    <xf numFmtId="0" fontId="2" fillId="0" borderId="3" xfId="0" applyFont="1" applyBorder="1"/>
    <xf numFmtId="164" fontId="3" fillId="2" borderId="3" xfId="0" applyNumberFormat="1" applyFont="1" applyFill="1" applyBorder="1" applyAlignment="1" applyProtection="1">
      <alignment horizontal="center"/>
      <protection locked="0"/>
    </xf>
    <xf numFmtId="164" fontId="3" fillId="0" borderId="2" xfId="0" applyNumberFormat="1" applyFont="1" applyBorder="1" applyAlignment="1">
      <alignment horizontal="center"/>
    </xf>
    <xf numFmtId="0" fontId="2" fillId="0" borderId="3" xfId="0" applyFont="1" applyBorder="1" applyAlignment="1">
      <alignment horizontal="center" vertical="center"/>
    </xf>
    <xf numFmtId="10" fontId="3" fillId="0" borderId="0" xfId="3" applyNumberFormat="1" applyFont="1" applyFill="1" applyBorder="1" applyProtection="1"/>
    <xf numFmtId="10" fontId="3" fillId="0" borderId="0" xfId="3" applyNumberFormat="1" applyFont="1" applyBorder="1" applyAlignment="1" applyProtection="1">
      <alignment horizontal="center"/>
    </xf>
    <xf numFmtId="0" fontId="3" fillId="0" borderId="3" xfId="0" applyFont="1" applyBorder="1" applyProtection="1">
      <protection hidden="1"/>
    </xf>
    <xf numFmtId="164" fontId="3" fillId="0" borderId="3" xfId="0" applyNumberFormat="1" applyFont="1" applyBorder="1" applyAlignment="1" applyProtection="1">
      <alignment horizontal="center"/>
      <protection hidden="1"/>
    </xf>
    <xf numFmtId="10" fontId="3" fillId="0" borderId="3" xfId="3" applyNumberFormat="1" applyFont="1" applyFill="1" applyBorder="1" applyAlignment="1" applyProtection="1">
      <alignment horizontal="center"/>
      <protection hidden="1"/>
    </xf>
    <xf numFmtId="164" fontId="2" fillId="0" borderId="3" xfId="0" applyNumberFormat="1" applyFont="1" applyBorder="1" applyAlignment="1" applyProtection="1">
      <alignment horizontal="center"/>
      <protection hidden="1"/>
    </xf>
    <xf numFmtId="10" fontId="2" fillId="0" borderId="3" xfId="3" applyNumberFormat="1" applyFont="1" applyFill="1" applyBorder="1" applyAlignment="1" applyProtection="1">
      <alignment horizontal="center"/>
      <protection hidden="1"/>
    </xf>
    <xf numFmtId="5" fontId="3" fillId="0" borderId="2" xfId="0" applyNumberFormat="1" applyFont="1" applyBorder="1" applyAlignment="1" applyProtection="1">
      <alignment horizontal="center"/>
      <protection hidden="1"/>
    </xf>
    <xf numFmtId="10" fontId="3" fillId="0" borderId="2" xfId="3" applyNumberFormat="1" applyFont="1" applyBorder="1" applyAlignment="1" applyProtection="1">
      <alignment horizontal="center"/>
      <protection hidden="1"/>
    </xf>
    <xf numFmtId="0" fontId="3" fillId="0" borderId="0" xfId="0" applyFont="1" applyProtection="1">
      <protection hidden="1"/>
    </xf>
    <xf numFmtId="0" fontId="3" fillId="0" borderId="0" xfId="0" applyFont="1" applyAlignment="1" applyProtection="1">
      <alignment horizontal="left"/>
      <protection hidden="1"/>
    </xf>
    <xf numFmtId="0" fontId="13" fillId="0" borderId="3" xfId="2" applyFill="1" applyBorder="1" applyAlignment="1" applyProtection="1">
      <alignment horizontal="center"/>
    </xf>
    <xf numFmtId="5" fontId="3" fillId="0" borderId="2" xfId="0" applyNumberFormat="1" applyFont="1" applyBorder="1" applyAlignment="1">
      <alignment horizontal="center"/>
    </xf>
    <xf numFmtId="0" fontId="3" fillId="0" borderId="4" xfId="0" applyFont="1" applyBorder="1" applyAlignment="1">
      <alignment horizontal="center"/>
    </xf>
    <xf numFmtId="0" fontId="2" fillId="0" borderId="5" xfId="0" applyFont="1" applyBorder="1" applyAlignment="1">
      <alignment horizontal="center"/>
    </xf>
    <xf numFmtId="10" fontId="3" fillId="0" borderId="2" xfId="3" applyNumberFormat="1" applyFont="1" applyFill="1" applyBorder="1" applyAlignment="1" applyProtection="1">
      <alignment horizontal="center"/>
      <protection hidden="1"/>
    </xf>
    <xf numFmtId="5" fontId="3" fillId="2" borderId="2" xfId="0" applyNumberFormat="1" applyFont="1" applyFill="1" applyBorder="1" applyAlignment="1" applyProtection="1">
      <alignment horizontal="center"/>
      <protection locked="0"/>
    </xf>
    <xf numFmtId="2" fontId="3" fillId="0" borderId="2" xfId="0" applyNumberFormat="1" applyFont="1" applyBorder="1" applyAlignment="1">
      <alignment horizontal="center"/>
    </xf>
    <xf numFmtId="165" fontId="3" fillId="0" borderId="0" xfId="0" applyNumberFormat="1" applyFont="1" applyAlignment="1" applyProtection="1">
      <alignment horizontal="center"/>
      <protection hidden="1"/>
    </xf>
    <xf numFmtId="0" fontId="3" fillId="0" borderId="2" xfId="0" applyFont="1" applyBorder="1" applyAlignment="1" applyProtection="1">
      <alignment horizontal="center"/>
      <protection hidden="1"/>
    </xf>
    <xf numFmtId="165" fontId="3" fillId="0" borderId="1" xfId="0" applyNumberFormat="1" applyFont="1" applyBorder="1" applyAlignment="1" applyProtection="1">
      <alignment horizontal="center"/>
      <protection hidden="1"/>
    </xf>
    <xf numFmtId="0" fontId="3" fillId="0" borderId="1" xfId="0" applyFont="1" applyBorder="1" applyAlignment="1" applyProtection="1">
      <alignment horizontal="center"/>
      <protection hidden="1"/>
    </xf>
    <xf numFmtId="10" fontId="3" fillId="0" borderId="0" xfId="3" applyNumberFormat="1" applyFont="1" applyFill="1" applyBorder="1" applyAlignment="1" applyProtection="1">
      <alignment horizontal="center"/>
    </xf>
    <xf numFmtId="10" fontId="3" fillId="0" borderId="0" xfId="3" applyNumberFormat="1" applyFont="1" applyFill="1" applyBorder="1" applyProtection="1">
      <protection locked="0"/>
    </xf>
    <xf numFmtId="165" fontId="3" fillId="2" borderId="1" xfId="0" applyNumberFormat="1" applyFont="1" applyFill="1" applyBorder="1" applyAlignment="1" applyProtection="1">
      <alignment horizontal="center"/>
      <protection locked="0"/>
    </xf>
    <xf numFmtId="3" fontId="3" fillId="2" borderId="3" xfId="0" applyNumberFormat="1" applyFont="1" applyFill="1" applyBorder="1" applyAlignment="1" applyProtection="1">
      <alignment horizontal="center"/>
      <protection locked="0"/>
    </xf>
    <xf numFmtId="165" fontId="3" fillId="3" borderId="1" xfId="0" applyNumberFormat="1" applyFont="1" applyFill="1" applyBorder="1" applyAlignment="1" applyProtection="1">
      <alignment horizontal="center"/>
      <protection locked="0"/>
    </xf>
    <xf numFmtId="49" fontId="3" fillId="0" borderId="2" xfId="0" applyNumberFormat="1" applyFont="1" applyBorder="1" applyAlignment="1">
      <alignment horizontal="center"/>
    </xf>
    <xf numFmtId="0" fontId="4" fillId="0" borderId="0" xfId="0" applyFont="1" applyAlignment="1" applyProtection="1">
      <alignment horizontal="center"/>
      <protection locked="0"/>
    </xf>
    <xf numFmtId="0" fontId="4" fillId="0" borderId="0" xfId="0" applyFont="1" applyProtection="1">
      <protection locked="0"/>
    </xf>
    <xf numFmtId="42" fontId="4" fillId="0" borderId="0" xfId="0" applyNumberFormat="1" applyFont="1" applyProtection="1">
      <protection locked="0"/>
    </xf>
    <xf numFmtId="0" fontId="2" fillId="0" borderId="0" xfId="0" applyFont="1" applyAlignment="1" applyProtection="1">
      <alignment horizontal="left"/>
      <protection locked="0"/>
    </xf>
    <xf numFmtId="0" fontId="2" fillId="0" borderId="3" xfId="0" applyFont="1" applyBorder="1" applyAlignment="1">
      <alignment horizontal="center" wrapText="1"/>
    </xf>
    <xf numFmtId="0" fontId="13" fillId="0" borderId="0" xfId="2" applyFill="1" applyBorder="1" applyAlignment="1" applyProtection="1">
      <alignment horizontal="center"/>
    </xf>
    <xf numFmtId="164" fontId="2" fillId="0" borderId="3" xfId="0" applyNumberFormat="1" applyFont="1" applyBorder="1" applyAlignment="1">
      <alignment horizontal="center"/>
    </xf>
    <xf numFmtId="5" fontId="2" fillId="0" borderId="0" xfId="0" applyNumberFormat="1" applyFont="1" applyProtection="1">
      <protection locked="0"/>
    </xf>
    <xf numFmtId="42" fontId="3" fillId="0" borderId="0" xfId="0" applyNumberFormat="1" applyFont="1" applyProtection="1">
      <protection locked="0"/>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164" fontId="2" fillId="0" borderId="6" xfId="0" applyNumberFormat="1" applyFont="1" applyBorder="1" applyAlignment="1">
      <alignment horizontal="center" vertical="center" wrapText="1"/>
    </xf>
    <xf numFmtId="164" fontId="2" fillId="0" borderId="6" xfId="0" applyNumberFormat="1" applyFont="1" applyBorder="1" applyAlignment="1">
      <alignment horizontal="center" vertical="center"/>
    </xf>
    <xf numFmtId="2" fontId="3" fillId="0" borderId="3" xfId="0" applyNumberFormat="1" applyFont="1" applyBorder="1" applyAlignment="1">
      <alignment horizontal="left"/>
    </xf>
    <xf numFmtId="0" fontId="3" fillId="0" borderId="3" xfId="0" applyFont="1" applyBorder="1" applyAlignment="1" applyProtection="1">
      <alignment horizontal="left"/>
      <protection hidden="1"/>
    </xf>
    <xf numFmtId="49" fontId="3" fillId="0" borderId="3" xfId="0" applyNumberFormat="1" applyFont="1" applyBorder="1" applyAlignment="1" applyProtection="1">
      <alignment horizontal="center"/>
      <protection locked="0"/>
    </xf>
    <xf numFmtId="0" fontId="3" fillId="0" borderId="3" xfId="0" applyFont="1" applyBorder="1" applyProtection="1">
      <protection locked="0"/>
    </xf>
    <xf numFmtId="0" fontId="3" fillId="2" borderId="3" xfId="0" applyFont="1" applyFill="1" applyBorder="1" applyAlignment="1" applyProtection="1">
      <alignment horizontal="left"/>
      <protection locked="0"/>
    </xf>
    <xf numFmtId="0" fontId="3" fillId="2" borderId="3" xfId="0" applyFont="1" applyFill="1" applyBorder="1" applyProtection="1">
      <protection locked="0"/>
    </xf>
    <xf numFmtId="0" fontId="3" fillId="2" borderId="3" xfId="0" applyFont="1" applyFill="1" applyBorder="1" applyAlignment="1" applyProtection="1">
      <alignment horizontal="left" wrapText="1"/>
      <protection locked="0"/>
    </xf>
    <xf numFmtId="49" fontId="2" fillId="0" borderId="3" xfId="0" applyNumberFormat="1" applyFont="1" applyBorder="1" applyAlignment="1" applyProtection="1">
      <alignment horizontal="right"/>
      <protection locked="0"/>
    </xf>
    <xf numFmtId="0" fontId="2" fillId="0" borderId="3" xfId="0" applyFont="1" applyBorder="1" applyProtection="1">
      <protection locked="0"/>
    </xf>
    <xf numFmtId="0" fontId="2" fillId="2" borderId="3" xfId="0" applyFont="1" applyFill="1" applyBorder="1" applyProtection="1">
      <protection locked="0"/>
    </xf>
    <xf numFmtId="164" fontId="2" fillId="2" borderId="3" xfId="0" applyNumberFormat="1" applyFont="1" applyFill="1" applyBorder="1" applyAlignment="1" applyProtection="1">
      <alignment horizontal="center"/>
      <protection locked="0"/>
    </xf>
    <xf numFmtId="164" fontId="2" fillId="0" borderId="3" xfId="0" applyNumberFormat="1" applyFont="1" applyBorder="1" applyAlignment="1" applyProtection="1">
      <alignment horizontal="center"/>
      <protection locked="0"/>
    </xf>
    <xf numFmtId="49" fontId="2" fillId="0" borderId="3" xfId="0" applyNumberFormat="1" applyFont="1" applyBorder="1" applyAlignment="1" applyProtection="1">
      <alignment horizontal="center"/>
      <protection locked="0"/>
    </xf>
    <xf numFmtId="0" fontId="2" fillId="0" borderId="3" xfId="0" applyFont="1" applyBorder="1" applyAlignment="1" applyProtection="1">
      <alignment horizontal="center"/>
      <protection locked="0"/>
    </xf>
    <xf numFmtId="0" fontId="4" fillId="0" borderId="0" xfId="0" applyFont="1"/>
    <xf numFmtId="0" fontId="13" fillId="0" borderId="0" xfId="2" applyAlignment="1" applyProtection="1">
      <alignment horizontal="center"/>
      <protection locked="0"/>
    </xf>
    <xf numFmtId="164" fontId="3" fillId="0" borderId="2" xfId="0" applyNumberFormat="1"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14" fillId="0" borderId="0" xfId="0" applyFont="1" applyAlignment="1" applyProtection="1">
      <alignment horizontal="left"/>
      <protection locked="0"/>
    </xf>
    <xf numFmtId="0" fontId="3" fillId="2" borderId="1" xfId="0" applyFont="1" applyFill="1" applyBorder="1" applyProtection="1">
      <protection locked="0"/>
    </xf>
    <xf numFmtId="5" fontId="3" fillId="0" borderId="3" xfId="0" applyNumberFormat="1" applyFont="1" applyBorder="1" applyAlignment="1" applyProtection="1">
      <alignment horizontal="center"/>
      <protection locked="0"/>
    </xf>
    <xf numFmtId="164" fontId="3" fillId="0" borderId="0" xfId="0" applyNumberFormat="1" applyFont="1" applyAlignment="1">
      <alignment horizontal="center"/>
    </xf>
    <xf numFmtId="0" fontId="9" fillId="0" borderId="0" xfId="0" applyFont="1"/>
    <xf numFmtId="0" fontId="10" fillId="0" borderId="0" xfId="0" applyFont="1"/>
    <xf numFmtId="0" fontId="9" fillId="0" borderId="0" xfId="0" applyFont="1" applyAlignment="1">
      <alignment horizontal="justify"/>
    </xf>
    <xf numFmtId="0" fontId="10" fillId="0" borderId="0" xfId="0" applyFont="1" applyAlignment="1">
      <alignment wrapText="1"/>
    </xf>
    <xf numFmtId="0" fontId="9" fillId="0" borderId="0" xfId="0" applyFont="1" applyAlignment="1">
      <alignment horizontal="justify" wrapText="1"/>
    </xf>
    <xf numFmtId="0" fontId="9" fillId="0" borderId="0" xfId="0" applyFont="1" applyAlignment="1">
      <alignment horizontal="center" wrapText="1"/>
    </xf>
    <xf numFmtId="0" fontId="10" fillId="0" borderId="0" xfId="0" applyFont="1" applyAlignment="1">
      <alignment horizontal="left" wrapText="1"/>
    </xf>
    <xf numFmtId="0" fontId="9" fillId="0" borderId="0" xfId="0" applyFont="1" applyAlignment="1">
      <alignment wrapText="1"/>
    </xf>
    <xf numFmtId="0" fontId="3" fillId="0" borderId="5"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2" fillId="0" borderId="7" xfId="0" applyFont="1" applyBorder="1"/>
    <xf numFmtId="164" fontId="3" fillId="2" borderId="4" xfId="0" applyNumberFormat="1" applyFont="1" applyFill="1" applyBorder="1" applyAlignment="1" applyProtection="1">
      <alignment horizontal="center"/>
      <protection locked="0"/>
    </xf>
    <xf numFmtId="0" fontId="4" fillId="0" borderId="3" xfId="0" applyFont="1" applyBorder="1" applyAlignment="1" applyProtection="1">
      <alignment horizontal="center"/>
      <protection locked="0"/>
    </xf>
    <xf numFmtId="8" fontId="4" fillId="0" borderId="3" xfId="0" applyNumberFormat="1" applyFont="1" applyBorder="1" applyAlignment="1">
      <alignment horizontal="center"/>
    </xf>
    <xf numFmtId="5" fontId="3" fillId="4" borderId="3" xfId="0" applyNumberFormat="1" applyFont="1" applyFill="1" applyBorder="1" applyAlignment="1" applyProtection="1">
      <alignment horizontal="center"/>
      <protection locked="0"/>
    </xf>
    <xf numFmtId="5" fontId="2" fillId="0" borderId="3" xfId="0" applyNumberFormat="1" applyFont="1" applyBorder="1" applyAlignment="1" applyProtection="1">
      <alignment horizontal="center"/>
      <protection hidden="1"/>
    </xf>
    <xf numFmtId="8" fontId="3" fillId="0" borderId="0" xfId="0" applyNumberFormat="1" applyFont="1" applyAlignment="1" applyProtection="1">
      <alignment horizontal="center"/>
      <protection locked="0"/>
    </xf>
    <xf numFmtId="0" fontId="2" fillId="5" borderId="3" xfId="0" applyFont="1" applyFill="1" applyBorder="1" applyAlignment="1">
      <alignment horizontal="center"/>
    </xf>
    <xf numFmtId="0" fontId="2" fillId="5" borderId="5" xfId="0" applyFont="1" applyFill="1" applyBorder="1" applyAlignment="1">
      <alignment horizontal="center" wrapText="1"/>
    </xf>
    <xf numFmtId="0" fontId="2" fillId="5" borderId="4" xfId="0" applyFont="1" applyFill="1" applyBorder="1" applyAlignment="1">
      <alignment horizontal="center"/>
    </xf>
    <xf numFmtId="1" fontId="3" fillId="0" borderId="3" xfId="0" applyNumberFormat="1" applyFont="1" applyBorder="1" applyAlignment="1">
      <alignment horizontal="center"/>
    </xf>
    <xf numFmtId="7" fontId="3" fillId="0" borderId="5" xfId="0" applyNumberFormat="1" applyFont="1" applyBorder="1" applyAlignment="1">
      <alignment horizontal="center"/>
    </xf>
    <xf numFmtId="0" fontId="3" fillId="0" borderId="4" xfId="0" applyFont="1" applyBorder="1"/>
    <xf numFmtId="0" fontId="2" fillId="6" borderId="5" xfId="0" applyFont="1" applyFill="1" applyBorder="1"/>
    <xf numFmtId="0" fontId="3" fillId="6" borderId="2" xfId="0" applyFont="1" applyFill="1" applyBorder="1"/>
    <xf numFmtId="7" fontId="3" fillId="6" borderId="3" xfId="0" applyNumberFormat="1" applyFont="1" applyFill="1" applyBorder="1" applyAlignment="1">
      <alignment horizontal="center"/>
    </xf>
    <xf numFmtId="5" fontId="3" fillId="6" borderId="3" xfId="0" applyNumberFormat="1" applyFont="1" applyFill="1" applyBorder="1" applyAlignment="1">
      <alignment horizontal="center"/>
    </xf>
    <xf numFmtId="0" fontId="3" fillId="0" borderId="0" xfId="0" applyFont="1" applyAlignment="1" applyProtection="1">
      <alignment horizontal="center"/>
      <protection hidden="1"/>
    </xf>
    <xf numFmtId="5" fontId="3" fillId="0" borderId="0" xfId="0" applyNumberFormat="1" applyFont="1" applyAlignment="1" applyProtection="1">
      <alignment horizontal="center"/>
      <protection hidden="1"/>
    </xf>
    <xf numFmtId="10" fontId="3" fillId="0" borderId="0" xfId="3" applyNumberFormat="1" applyFont="1" applyFill="1" applyBorder="1" applyAlignment="1" applyProtection="1">
      <alignment horizontal="center"/>
      <protection hidden="1"/>
    </xf>
    <xf numFmtId="5" fontId="3" fillId="0" borderId="5" xfId="0" applyNumberFormat="1" applyFont="1" applyBorder="1" applyAlignment="1">
      <alignment horizontal="center"/>
    </xf>
    <xf numFmtId="43" fontId="2" fillId="6" borderId="5" xfId="1" applyFont="1" applyFill="1" applyBorder="1" applyProtection="1"/>
    <xf numFmtId="43" fontId="3" fillId="6" borderId="2" xfId="1" applyFont="1" applyFill="1" applyBorder="1" applyAlignment="1" applyProtection="1">
      <alignment horizontal="center"/>
    </xf>
    <xf numFmtId="43" fontId="3" fillId="6" borderId="2" xfId="1" applyFont="1" applyFill="1" applyBorder="1" applyProtection="1"/>
    <xf numFmtId="43" fontId="3" fillId="6" borderId="3" xfId="1" applyFont="1" applyFill="1" applyBorder="1" applyAlignment="1" applyProtection="1">
      <alignment horizontal="center"/>
    </xf>
    <xf numFmtId="0" fontId="9" fillId="0" borderId="0" xfId="0" applyFont="1" applyAlignment="1">
      <alignment horizontal="left"/>
    </xf>
    <xf numFmtId="49" fontId="2" fillId="7" borderId="0" xfId="0" applyNumberFormat="1" applyFont="1" applyFill="1" applyAlignment="1">
      <alignment horizontal="right"/>
    </xf>
    <xf numFmtId="0" fontId="2" fillId="7" borderId="0" xfId="0" applyFont="1" applyFill="1"/>
    <xf numFmtId="49" fontId="2" fillId="7" borderId="0" xfId="0" applyNumberFormat="1" applyFont="1" applyFill="1" applyAlignment="1">
      <alignment horizontal="center"/>
    </xf>
    <xf numFmtId="0" fontId="2" fillId="7" borderId="0" xfId="0" applyFont="1" applyFill="1" applyAlignment="1">
      <alignment horizontal="center"/>
    </xf>
    <xf numFmtId="0" fontId="2" fillId="0" borderId="8" xfId="0" applyFont="1" applyBorder="1" applyProtection="1">
      <protection locked="0"/>
    </xf>
    <xf numFmtId="0" fontId="3" fillId="8" borderId="3" xfId="0" applyFont="1" applyFill="1" applyBorder="1" applyAlignment="1" applyProtection="1">
      <alignment horizontal="center"/>
      <protection locked="0"/>
    </xf>
    <xf numFmtId="0" fontId="9" fillId="0" borderId="0" xfId="0" applyFont="1" applyAlignment="1">
      <alignment horizontal="left" wrapText="1"/>
    </xf>
    <xf numFmtId="0" fontId="11" fillId="0" borderId="0" xfId="0" applyFont="1" applyAlignment="1">
      <alignment horizontal="left" wrapText="1"/>
    </xf>
    <xf numFmtId="0" fontId="13" fillId="0" borderId="3" xfId="2" quotePrefix="1" applyFill="1" applyBorder="1" applyAlignment="1" applyProtection="1">
      <alignment horizontal="center"/>
    </xf>
    <xf numFmtId="0" fontId="9" fillId="0" borderId="0" xfId="0" applyFont="1" applyAlignment="1">
      <alignment horizontal="left" wrapText="1"/>
    </xf>
    <xf numFmtId="0" fontId="11" fillId="0" borderId="0" xfId="0" applyFont="1" applyAlignment="1">
      <alignment horizontal="left" wrapText="1"/>
    </xf>
    <xf numFmtId="0" fontId="15" fillId="7" borderId="5" xfId="0" applyFont="1" applyFill="1" applyBorder="1" applyAlignment="1">
      <alignment horizontal="left" wrapText="1"/>
    </xf>
    <xf numFmtId="0" fontId="15" fillId="7" borderId="2" xfId="0" applyFont="1" applyFill="1" applyBorder="1" applyAlignment="1">
      <alignment horizontal="left" wrapText="1"/>
    </xf>
    <xf numFmtId="0" fontId="15" fillId="7" borderId="4" xfId="0" applyFont="1" applyFill="1" applyBorder="1" applyAlignment="1">
      <alignment horizontal="left" wrapText="1"/>
    </xf>
    <xf numFmtId="0" fontId="2" fillId="0" borderId="9" xfId="0" applyFont="1" applyBorder="1" applyAlignment="1">
      <alignment horizontal="center"/>
    </xf>
    <xf numFmtId="0" fontId="2" fillId="0" borderId="10" xfId="0" applyFont="1" applyBorder="1" applyAlignment="1">
      <alignment horizontal="center"/>
    </xf>
    <xf numFmtId="0" fontId="2" fillId="0" borderId="7" xfId="0" applyFont="1" applyBorder="1" applyAlignment="1">
      <alignment horizontal="center"/>
    </xf>
    <xf numFmtId="0" fontId="3" fillId="0" borderId="2"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3" xfId="0" applyFont="1" applyBorder="1" applyAlignment="1">
      <alignment horizontal="center"/>
    </xf>
    <xf numFmtId="0" fontId="3" fillId="0" borderId="2" xfId="0" applyFont="1" applyBorder="1" applyAlignment="1" applyProtection="1">
      <alignment horizontal="center"/>
      <protection hidden="1"/>
    </xf>
    <xf numFmtId="0" fontId="3" fillId="0" borderId="1" xfId="0" applyFont="1" applyBorder="1" applyAlignment="1" applyProtection="1">
      <alignment horizontal="center"/>
      <protection locked="0"/>
    </xf>
    <xf numFmtId="0" fontId="3" fillId="0" borderId="5"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5" xfId="0" applyFont="1" applyBorder="1" applyAlignment="1">
      <alignment horizontal="center"/>
    </xf>
    <xf numFmtId="0" fontId="3" fillId="0" borderId="4" xfId="0" applyFont="1" applyBorder="1" applyAlignment="1">
      <alignment horizontal="center"/>
    </xf>
    <xf numFmtId="165" fontId="3" fillId="0" borderId="1" xfId="0" applyNumberFormat="1" applyFont="1" applyBorder="1" applyAlignment="1" applyProtection="1">
      <alignment horizontal="center"/>
      <protection hidden="1"/>
    </xf>
    <xf numFmtId="0" fontId="4" fillId="0" borderId="3" xfId="0" applyFont="1" applyBorder="1" applyAlignment="1">
      <alignment horizontal="center"/>
    </xf>
    <xf numFmtId="0" fontId="2" fillId="0" borderId="5"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3" fillId="0" borderId="5" xfId="0" applyFont="1" applyBorder="1" applyAlignment="1">
      <alignment horizontal="left"/>
    </xf>
    <xf numFmtId="0" fontId="3" fillId="0" borderId="4" xfId="0" applyFont="1" applyBorder="1" applyAlignment="1">
      <alignment horizontal="left"/>
    </xf>
    <xf numFmtId="0" fontId="3" fillId="0" borderId="3" xfId="0" applyFont="1" applyBorder="1" applyAlignment="1">
      <alignment horizontal="left"/>
    </xf>
    <xf numFmtId="43" fontId="2" fillId="7" borderId="3" xfId="0" applyNumberFormat="1" applyFont="1" applyFill="1" applyBorder="1" applyAlignment="1" applyProtection="1">
      <alignment horizontal="center"/>
      <protection locked="0"/>
    </xf>
    <xf numFmtId="0" fontId="2" fillId="5" borderId="5" xfId="0" applyFont="1" applyFill="1" applyBorder="1" applyAlignment="1">
      <alignment horizontal="center"/>
    </xf>
    <xf numFmtId="0" fontId="2" fillId="5" borderId="4" xfId="0" applyFont="1" applyFill="1" applyBorder="1" applyAlignment="1">
      <alignment horizontal="center"/>
    </xf>
    <xf numFmtId="0" fontId="3" fillId="0" borderId="5" xfId="0" applyFont="1" applyBorder="1"/>
    <xf numFmtId="0" fontId="3" fillId="0" borderId="4" xfId="0" applyFont="1" applyBorder="1"/>
    <xf numFmtId="0" fontId="3" fillId="0" borderId="0" xfId="0" applyFont="1" applyAlignment="1">
      <alignment horizontal="left"/>
    </xf>
    <xf numFmtId="164" fontId="3" fillId="0" borderId="0" xfId="0" applyNumberFormat="1" applyFont="1" applyAlignment="1">
      <alignment horizontal="left" vertical="center"/>
    </xf>
    <xf numFmtId="0" fontId="3" fillId="0" borderId="0" xfId="0" applyFont="1"/>
    <xf numFmtId="0" fontId="4" fillId="0" borderId="5"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3" fillId="0" borderId="5" xfId="0" applyFont="1" applyBorder="1" applyProtection="1">
      <protection locked="0"/>
    </xf>
    <xf numFmtId="0" fontId="3" fillId="0" borderId="2" xfId="0" applyFont="1" applyBorder="1" applyProtection="1">
      <protection locked="0"/>
    </xf>
    <xf numFmtId="0" fontId="3" fillId="0" borderId="4" xfId="0" applyFont="1" applyBorder="1" applyProtection="1">
      <protection locked="0"/>
    </xf>
    <xf numFmtId="0" fontId="3" fillId="0" borderId="0" xfId="0" applyFont="1" applyProtection="1">
      <protection hidden="1"/>
    </xf>
    <xf numFmtId="43" fontId="2" fillId="7" borderId="5" xfId="0" applyNumberFormat="1" applyFont="1" applyFill="1" applyBorder="1" applyAlignment="1" applyProtection="1">
      <alignment horizontal="center"/>
      <protection locked="0"/>
    </xf>
    <xf numFmtId="43" fontId="2" fillId="7" borderId="2" xfId="0" applyNumberFormat="1" applyFont="1" applyFill="1" applyBorder="1" applyAlignment="1" applyProtection="1">
      <alignment horizontal="center"/>
      <protection locked="0"/>
    </xf>
    <xf numFmtId="43" fontId="2" fillId="7" borderId="4" xfId="0" applyNumberFormat="1" applyFont="1" applyFill="1" applyBorder="1" applyAlignment="1" applyProtection="1">
      <alignment horizontal="center"/>
      <protection locked="0"/>
    </xf>
    <xf numFmtId="0" fontId="2" fillId="0" borderId="0" xfId="0" applyFont="1" applyAlignment="1" applyProtection="1">
      <alignment horizontal="center"/>
      <protection hidden="1"/>
    </xf>
    <xf numFmtId="0" fontId="4" fillId="0" borderId="0" xfId="0" applyFont="1" applyAlignment="1" applyProtection="1">
      <alignment horizontal="center"/>
      <protection hidden="1"/>
    </xf>
    <xf numFmtId="0" fontId="3" fillId="0" borderId="0" xfId="0" applyFont="1" applyAlignment="1" applyProtection="1">
      <alignment horizontal="left"/>
      <protection hidden="1"/>
    </xf>
    <xf numFmtId="0" fontId="3" fillId="0" borderId="1" xfId="0" applyFont="1" applyBorder="1" applyAlignment="1" applyProtection="1">
      <alignment horizontal="center"/>
      <protection hidden="1"/>
    </xf>
    <xf numFmtId="5" fontId="3" fillId="0" borderId="2" xfId="0" applyNumberFormat="1" applyFont="1" applyBorder="1" applyAlignment="1">
      <alignment horizontal="center"/>
    </xf>
    <xf numFmtId="164" fontId="3" fillId="0" borderId="2" xfId="0" applyNumberFormat="1" applyFont="1" applyBorder="1" applyAlignment="1">
      <alignment horizontal="center"/>
    </xf>
    <xf numFmtId="165" fontId="3" fillId="0" borderId="2" xfId="0" applyNumberFormat="1" applyFont="1" applyBorder="1" applyAlignment="1" applyProtection="1">
      <alignment horizontal="center"/>
      <protection hidden="1"/>
    </xf>
    <xf numFmtId="49" fontId="3" fillId="0" borderId="2" xfId="0" applyNumberFormat="1" applyFont="1" applyBorder="1" applyAlignment="1">
      <alignment horizontal="center"/>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3" fillId="3" borderId="1" xfId="0" applyFont="1" applyFill="1" applyBorder="1" applyAlignment="1" applyProtection="1">
      <alignment horizontal="center"/>
      <protection locked="0"/>
    </xf>
    <xf numFmtId="165" fontId="3" fillId="3" borderId="1" xfId="0" applyNumberFormat="1" applyFont="1" applyFill="1" applyBorder="1" applyAlignment="1" applyProtection="1">
      <alignment horizontal="center"/>
      <protection locked="0"/>
    </xf>
    <xf numFmtId="164" fontId="3" fillId="0" borderId="2" xfId="0" applyNumberFormat="1" applyFont="1" applyBorder="1" applyAlignment="1" applyProtection="1">
      <alignment horizontal="center"/>
      <protection locked="0"/>
    </xf>
    <xf numFmtId="164" fontId="2" fillId="0" borderId="5" xfId="0" applyNumberFormat="1" applyFont="1" applyBorder="1" applyAlignment="1">
      <alignment horizontal="center"/>
    </xf>
    <xf numFmtId="164" fontId="2" fillId="0" borderId="4" xfId="0" applyNumberFormat="1" applyFont="1" applyBorder="1" applyAlignment="1">
      <alignment horizontal="center"/>
    </xf>
    <xf numFmtId="0" fontId="2" fillId="0" borderId="5" xfId="0" applyFont="1" applyBorder="1" applyAlignment="1">
      <alignment horizontal="center" wrapText="1"/>
    </xf>
    <xf numFmtId="0" fontId="2" fillId="0" borderId="4" xfId="0" applyFont="1" applyBorder="1" applyAlignment="1">
      <alignment horizontal="center" wrapText="1"/>
    </xf>
    <xf numFmtId="164" fontId="2" fillId="8" borderId="5" xfId="0" applyNumberFormat="1" applyFont="1" applyFill="1" applyBorder="1" applyAlignment="1">
      <alignment horizontal="center"/>
    </xf>
    <xf numFmtId="164" fontId="2" fillId="8" borderId="4" xfId="0" applyNumberFormat="1" applyFont="1" applyFill="1" applyBorder="1" applyAlignment="1">
      <alignment horizontal="center"/>
    </xf>
    <xf numFmtId="164" fontId="2" fillId="2" borderId="5" xfId="0" applyNumberFormat="1" applyFont="1" applyFill="1" applyBorder="1" applyAlignment="1">
      <alignment horizontal="center"/>
    </xf>
    <xf numFmtId="164" fontId="2" fillId="2" borderId="4" xfId="0" applyNumberFormat="1" applyFont="1" applyFill="1" applyBorder="1" applyAlignment="1">
      <alignment horizontal="center"/>
    </xf>
    <xf numFmtId="0" fontId="3" fillId="0" borderId="0" xfId="0" applyFont="1" applyAlignment="1" applyProtection="1">
      <alignment horizontal="left"/>
      <protection locked="0"/>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6</xdr:row>
      <xdr:rowOff>161925</xdr:rowOff>
    </xdr:from>
    <xdr:to>
      <xdr:col>3</xdr:col>
      <xdr:colOff>1819275</xdr:colOff>
      <xdr:row>37</xdr:row>
      <xdr:rowOff>76200</xdr:rowOff>
    </xdr:to>
    <xdr:sp macro="" textlink="">
      <xdr:nvSpPr>
        <xdr:cNvPr id="3097" name="TextBox 1">
          <a:extLst>
            <a:ext uri="{FF2B5EF4-FFF2-40B4-BE49-F238E27FC236}">
              <a16:creationId xmlns:a16="http://schemas.microsoft.com/office/drawing/2014/main" id="{CC54D3BE-947F-4DE8-B814-EA5C46C36D32}"/>
            </a:ext>
          </a:extLst>
        </xdr:cNvPr>
        <xdr:cNvSpPr txBox="1">
          <a:spLocks noChangeArrowheads="1"/>
        </xdr:cNvSpPr>
      </xdr:nvSpPr>
      <xdr:spPr bwMode="auto">
        <a:xfrm>
          <a:off x="57150" y="1362075"/>
          <a:ext cx="6515100" cy="6115050"/>
        </a:xfrm>
        <a:prstGeom prst="rect">
          <a:avLst/>
        </a:prstGeom>
        <a:solidFill>
          <a:srgbClr val="FFFF00"/>
        </a:solidFill>
        <a:ln w="9525">
          <a:solidFill>
            <a:srgbClr val="BCBCBC"/>
          </a:solidFill>
          <a:miter lim="800000"/>
          <a:headEnd/>
          <a:tailEnd/>
        </a:ln>
      </xdr:spPr>
      <xdr:txBody>
        <a:bodyPr vertOverflow="clip" wrap="square" lIns="91440" tIns="45720" rIns="91440" bIns="45720" anchor="ctr" upright="1"/>
        <a:lstStyle/>
        <a:p>
          <a:pPr algn="ctr" rtl="1">
            <a:defRPr sz="1000"/>
          </a:pPr>
          <a:r>
            <a:rPr lang="en-US" sz="1200" b="1" i="0" u="sng" strike="noStrike">
              <a:solidFill>
                <a:srgbClr val="000000"/>
              </a:solidFill>
              <a:latin typeface="Times New Roman"/>
              <a:cs typeface="Times New Roman"/>
            </a:rPr>
            <a:t>STATEMENT OF GOALS &amp; PROGRAM OF ACTIVITIES</a:t>
          </a:r>
          <a:r>
            <a:rPr lang="en-US" sz="1200" b="0" i="0" strike="noStrike">
              <a:solidFill>
                <a:srgbClr val="000000"/>
              </a:solidFill>
              <a:latin typeface="Times New Roman"/>
              <a:cs typeface="Times New Roman"/>
            </a:rPr>
            <a:t> </a:t>
          </a: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1. Preserve 15% of Shelton as Open Space. Rank and prioritize potential land acquisitions based on overall environmental, recreational and tax benefits to the City via the "Quality of Life" program. Develop relationships with landowners. Secure grants for the purchase of Open Space and farmland preservation.</a:t>
          </a:r>
        </a:p>
        <a:p>
          <a:pPr algn="l" rtl="1">
            <a:defRPr sz="1000"/>
          </a:pPr>
          <a:endParaRPr lang="en-US" sz="1200" b="0" i="0" strike="noStrike">
            <a:solidFill>
              <a:srgbClr val="000000"/>
            </a:solidFill>
            <a:latin typeface="Times New Roman"/>
            <a:cs typeface="Times New Roman"/>
          </a:endParaRPr>
        </a:p>
        <a:p>
          <a:pPr algn="l" rtl="1">
            <a:lnSpc>
              <a:spcPts val="1300"/>
            </a:lnSpc>
            <a:defRPr sz="1000"/>
          </a:pPr>
          <a:r>
            <a:rPr lang="en-US" sz="1200" b="0" i="0" strike="noStrike">
              <a:solidFill>
                <a:srgbClr val="000000"/>
              </a:solidFill>
              <a:latin typeface="Times New Roman"/>
              <a:cs typeface="Times New Roman"/>
            </a:rPr>
            <a:t>2. Increase accessibility of Public Open Space for passive recreation by residents of all abilities:</a:t>
          </a:r>
        </a:p>
        <a:p>
          <a:pPr algn="l" rtl="1">
            <a:defRPr sz="1000"/>
          </a:pPr>
          <a:r>
            <a:rPr lang="en-US" sz="1200" b="0" i="0" strike="noStrike">
              <a:solidFill>
                <a:srgbClr val="000000"/>
              </a:solidFill>
              <a:latin typeface="Times New Roman"/>
              <a:cs typeface="Times New Roman"/>
            </a:rPr>
            <a:t>-Maintain the handicapped accessible Shelton Lakes Recreation Path.</a:t>
          </a:r>
        </a:p>
        <a:p>
          <a:pPr algn="l" rtl="1">
            <a:defRPr sz="1000"/>
          </a:pPr>
          <a:r>
            <a:rPr lang="en-US" sz="1200" b="0" i="0" strike="noStrike">
              <a:solidFill>
                <a:srgbClr val="000000"/>
              </a:solidFill>
              <a:latin typeface="Times New Roman"/>
              <a:cs typeface="Times New Roman"/>
            </a:rPr>
            <a:t>-Maintain the City's 30-mile hiking trail system.</a:t>
          </a:r>
        </a:p>
        <a:p>
          <a:pPr algn="l" rtl="1">
            <a:lnSpc>
              <a:spcPts val="1300"/>
            </a:lnSpc>
            <a:defRPr sz="1000"/>
          </a:pPr>
          <a:r>
            <a:rPr lang="en-US" sz="1200" b="0" i="0" strike="noStrike">
              <a:solidFill>
                <a:srgbClr val="000000"/>
              </a:solidFill>
              <a:latin typeface="Times New Roman"/>
              <a:cs typeface="Times New Roman"/>
            </a:rPr>
            <a:t>-Coordinate and supervise volunteers (1500 hours per year)</a:t>
          </a:r>
        </a:p>
        <a:p>
          <a:pPr algn="l" rtl="1">
            <a:defRPr sz="1000"/>
          </a:pPr>
          <a:r>
            <a:rPr lang="en-US" sz="1200" b="0" i="0" strike="noStrike">
              <a:solidFill>
                <a:srgbClr val="000000"/>
              </a:solidFill>
              <a:latin typeface="Times New Roman"/>
              <a:cs typeface="Times New Roman"/>
            </a:rPr>
            <a:t>-Restore the historic Paugussett "Blue Dot" Trail from Indian Well to the Stratford border </a:t>
          </a:r>
        </a:p>
        <a:p>
          <a:pPr algn="l" rtl="1">
            <a:lnSpc>
              <a:spcPts val="1300"/>
            </a:lnSpc>
            <a:defRPr sz="1000"/>
          </a:pPr>
          <a:r>
            <a:rPr lang="en-US" sz="1200" b="0" i="0" strike="noStrike">
              <a:solidFill>
                <a:srgbClr val="000000"/>
              </a:solidFill>
              <a:latin typeface="Times New Roman"/>
              <a:cs typeface="Times New Roman"/>
            </a:rPr>
            <a:t>-Maintain Community Gardens so that residents may lease garden plots.</a:t>
          </a:r>
        </a:p>
        <a:p>
          <a:pPr algn="l" rtl="1">
            <a:defRPr sz="1000"/>
          </a:pPr>
          <a:r>
            <a:rPr lang="en-US" sz="1200" b="0" i="0" strike="noStrike">
              <a:solidFill>
                <a:srgbClr val="000000"/>
              </a:solidFill>
              <a:latin typeface="Times New Roman"/>
              <a:cs typeface="Times New Roman"/>
            </a:rPr>
            <a:t>-Publicize recreational opportunities (hiking, boating, fishing, gardening, etc.) via maps, signage and full use of the Internet.</a:t>
          </a:r>
        </a:p>
        <a:p>
          <a:pPr algn="l" rtl="1">
            <a:lnSpc>
              <a:spcPts val="1300"/>
            </a:lnSpc>
            <a:defRPr sz="1000"/>
          </a:pPr>
          <a:r>
            <a:rPr lang="en-US" sz="1200" b="0" i="0" strike="noStrike">
              <a:solidFill>
                <a:srgbClr val="000000"/>
              </a:solidFill>
              <a:latin typeface="Times New Roman"/>
              <a:cs typeface="Times New Roman"/>
            </a:rPr>
            <a:t>-Maintain the Eklund Native Species Garden, promote the use and preservation of native species and combat invasive species.</a:t>
          </a: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3. Manage city-owned open space properties and conservation easement areas. Identify and address issues that may impact the ecological health of the open space, such as the overpopulation of deer and the spread of invasive species. Monitor for encroachments such as tree cutting, lawn expansion, dumping, poaching, and ATV usage, and respond to such encroachments to protect the City's interests. Install open space markers along boundary lines.</a:t>
          </a:r>
        </a:p>
        <a:p>
          <a:pPr algn="l" rtl="1">
            <a:lnSpc>
              <a:spcPts val="1300"/>
            </a:lnSpc>
            <a:defRPr sz="1000"/>
          </a:pPr>
          <a:endParaRPr lang="en-US" sz="1200" b="0" i="0" strike="noStrike">
            <a:solidFill>
              <a:srgbClr val="000000"/>
            </a:solidFill>
            <a:latin typeface="Times New Roman"/>
            <a:cs typeface="Times New Roman"/>
          </a:endParaRPr>
        </a:p>
        <a:p>
          <a:pPr algn="l" rtl="1">
            <a:lnSpc>
              <a:spcPts val="1300"/>
            </a:lnSpc>
            <a:defRPr sz="1000"/>
          </a:pPr>
          <a:r>
            <a:rPr lang="en-US" sz="1200" b="0" i="0" strike="noStrike">
              <a:solidFill>
                <a:srgbClr val="000000"/>
              </a:solidFill>
              <a:latin typeface="Times New Roman"/>
              <a:cs typeface="Times New Roman"/>
            </a:rPr>
            <a:t>4. Facilitate the Anti-Litter Committee's Clean Sweep and Adopt-a-Street programs. </a:t>
          </a:r>
        </a:p>
        <a:p>
          <a:pPr algn="l" rtl="1">
            <a:lnSpc>
              <a:spcPts val="1300"/>
            </a:lnSpc>
            <a:defRPr sz="1000"/>
          </a:pPr>
          <a:endParaRPr lang="en-US" sz="1200" b="0" i="0" strike="noStrike">
            <a:solidFill>
              <a:srgbClr val="000000"/>
            </a:solidFill>
            <a:latin typeface="Times New Roman"/>
            <a:cs typeface="Times New Roman"/>
          </a:endParaRPr>
        </a:p>
        <a:p>
          <a:pPr algn="l" rtl="1">
            <a:lnSpc>
              <a:spcPts val="1300"/>
            </a:lnSpc>
            <a:defRPr sz="1000"/>
          </a:pPr>
          <a:r>
            <a:rPr lang="en-US" sz="1200" b="0" i="0" strike="noStrike">
              <a:solidFill>
                <a:srgbClr val="000000"/>
              </a:solidFill>
              <a:latin typeface="Times New Roman"/>
              <a:cs typeface="Times New Roman"/>
            </a:rPr>
            <a:t>5. Provide information about outdoor-related issues that arise such as living with bear and coyote, the spread of Emerald Ash Borer, Ticks, and Lyme Disease. </a:t>
          </a:r>
        </a:p>
      </xdr:txBody>
    </xdr:sp>
    <xdr:clientData/>
  </xdr:twoCellAnchor>
  <xdr:oneCellAnchor>
    <xdr:from>
      <xdr:col>1</xdr:col>
      <xdr:colOff>1066800</xdr:colOff>
      <xdr:row>16</xdr:row>
      <xdr:rowOff>133350</xdr:rowOff>
    </xdr:from>
    <xdr:ext cx="184731" cy="264560"/>
    <xdr:sp macro="" textlink="">
      <xdr:nvSpPr>
        <xdr:cNvPr id="3" name="TextBox 2">
          <a:extLst>
            <a:ext uri="{FF2B5EF4-FFF2-40B4-BE49-F238E27FC236}">
              <a16:creationId xmlns:a16="http://schemas.microsoft.com/office/drawing/2014/main" id="{4BEC4996-45EA-47BC-9981-FF62C1C24AE7}"/>
            </a:ext>
          </a:extLst>
        </xdr:cNvPr>
        <xdr:cNvSpPr txBox="1"/>
      </xdr:nvSpPr>
      <xdr:spPr>
        <a:xfrm>
          <a:off x="2362200"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152399</xdr:colOff>
      <xdr:row>52</xdr:row>
      <xdr:rowOff>114300</xdr:rowOff>
    </xdr:from>
    <xdr:to>
      <xdr:col>3</xdr:col>
      <xdr:colOff>1914525</xdr:colOff>
      <xdr:row>54</xdr:row>
      <xdr:rowOff>19050</xdr:rowOff>
    </xdr:to>
    <xdr:sp macro="" textlink="">
      <xdr:nvSpPr>
        <xdr:cNvPr id="4" name="TextBox 3">
          <a:extLst>
            <a:ext uri="{FF2B5EF4-FFF2-40B4-BE49-F238E27FC236}">
              <a16:creationId xmlns:a16="http://schemas.microsoft.com/office/drawing/2014/main" id="{149B6F20-52A1-474D-95BE-78F7477A36A8}"/>
            </a:ext>
          </a:extLst>
        </xdr:cNvPr>
        <xdr:cNvSpPr txBox="1"/>
      </xdr:nvSpPr>
      <xdr:spPr>
        <a:xfrm>
          <a:off x="152399" y="10515600"/>
          <a:ext cx="6515101"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l" rtl="1">
            <a:defRPr sz="1000"/>
          </a:pPr>
          <a:endParaRPr lang="en-US" sz="1200" b="0" i="0" strike="noStrike">
            <a:solidFill>
              <a:srgbClr val="FF0000"/>
            </a:solidFill>
            <a:latin typeface="Times New Roman"/>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161927</xdr:colOff>
      <xdr:row>11</xdr:row>
      <xdr:rowOff>57151</xdr:rowOff>
    </xdr:from>
    <xdr:to>
      <xdr:col>3</xdr:col>
      <xdr:colOff>1228725</xdr:colOff>
      <xdr:row>18</xdr:row>
      <xdr:rowOff>142875</xdr:rowOff>
    </xdr:to>
    <xdr:sp macro="" textlink="">
      <xdr:nvSpPr>
        <xdr:cNvPr id="2" name="TextBox 1">
          <a:extLst>
            <a:ext uri="{FF2B5EF4-FFF2-40B4-BE49-F238E27FC236}">
              <a16:creationId xmlns:a16="http://schemas.microsoft.com/office/drawing/2014/main" id="{4113A84F-9E91-4480-87D5-4FB06DC8A23D}"/>
            </a:ext>
          </a:extLst>
        </xdr:cNvPr>
        <xdr:cNvSpPr txBox="1"/>
      </xdr:nvSpPr>
      <xdr:spPr>
        <a:xfrm>
          <a:off x="161927" y="2257426"/>
          <a:ext cx="6734173" cy="14858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l" rtl="1">
            <a:lnSpc>
              <a:spcPts val="1300"/>
            </a:lnSpc>
            <a:defRPr sz="1000"/>
          </a:pPr>
          <a:r>
            <a:rPr lang="en-US" sz="1200" b="1" i="0" strike="noStrike">
              <a:solidFill>
                <a:srgbClr val="000000"/>
              </a:solidFill>
              <a:latin typeface="Times New Roman"/>
              <a:cs typeface="Times New Roman"/>
            </a:rPr>
            <a:t>Rationale:</a:t>
          </a:r>
          <a:endParaRPr lang="en-US" sz="1200" b="0" i="0" strike="noStrike">
            <a:solidFill>
              <a:srgbClr val="000000"/>
            </a:solidFill>
            <a:latin typeface="Times New Roman"/>
            <a:cs typeface="Times New Roman"/>
          </a:endParaRPr>
        </a:p>
        <a:p>
          <a:pPr algn="l" rtl="1">
            <a:lnSpc>
              <a:spcPts val="1300"/>
            </a:lnSpc>
            <a:defRPr sz="1000"/>
          </a:pPr>
          <a:endParaRPr lang="en-US" sz="1200" b="0" i="0" strike="noStrike">
            <a:solidFill>
              <a:srgbClr val="000000"/>
            </a:solidFill>
            <a:latin typeface="Times New Roman"/>
            <a:cs typeface="Times New Roman"/>
          </a:endParaRPr>
        </a:p>
        <a:p>
          <a:pPr algn="l" rtl="1">
            <a:lnSpc>
              <a:spcPts val="1300"/>
            </a:lnSpc>
            <a:defRPr sz="1000"/>
          </a:pPr>
          <a:r>
            <a:rPr lang="en-US" sz="1200" b="0" i="0" strike="noStrike">
              <a:solidFill>
                <a:srgbClr val="000000"/>
              </a:solidFill>
              <a:latin typeface="Times New Roman"/>
              <a:cs typeface="Times New Roman"/>
            </a:rPr>
            <a:t>Signs used to mark all Shelton Open Space parcels and Conservation Easements made to the City of Shelton. </a:t>
          </a:r>
        </a:p>
        <a:p>
          <a:pPr algn="l" rtl="1">
            <a:defRPr sz="1000"/>
          </a:pPr>
          <a:endParaRPr lang="en-US" sz="1200" b="0" i="0" strike="noStrike">
            <a:solidFill>
              <a:srgbClr val="000000"/>
            </a:solidFill>
            <a:latin typeface="Times New Roman"/>
            <a:cs typeface="Times New Roman"/>
          </a:endParaRPr>
        </a:p>
        <a:p>
          <a:pPr algn="l" rtl="1">
            <a:lnSpc>
              <a:spcPts val="1300"/>
            </a:lnSpc>
            <a:defRPr sz="1000"/>
          </a:pPr>
          <a:r>
            <a:rPr lang="en-US" sz="1200" b="0" i="0" strike="noStrike">
              <a:solidFill>
                <a:srgbClr val="000000"/>
              </a:solidFill>
              <a:latin typeface="Times New Roman"/>
              <a:cs typeface="Times New Roman"/>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142875</xdr:colOff>
      <xdr:row>10</xdr:row>
      <xdr:rowOff>190501</xdr:rowOff>
    </xdr:from>
    <xdr:to>
      <xdr:col>3</xdr:col>
      <xdr:colOff>1524000</xdr:colOff>
      <xdr:row>17</xdr:row>
      <xdr:rowOff>9525</xdr:rowOff>
    </xdr:to>
    <xdr:sp macro="" textlink="">
      <xdr:nvSpPr>
        <xdr:cNvPr id="2" name="TextBox 1">
          <a:extLst>
            <a:ext uri="{FF2B5EF4-FFF2-40B4-BE49-F238E27FC236}">
              <a16:creationId xmlns:a16="http://schemas.microsoft.com/office/drawing/2014/main" id="{28300269-A152-47EC-8E34-ED78B169227E}"/>
            </a:ext>
          </a:extLst>
        </xdr:cNvPr>
        <xdr:cNvSpPr txBox="1"/>
      </xdr:nvSpPr>
      <xdr:spPr>
        <a:xfrm>
          <a:off x="142875" y="2190751"/>
          <a:ext cx="7048500" cy="12191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l" rtl="1">
            <a:lnSpc>
              <a:spcPts val="1300"/>
            </a:lnSpc>
            <a:defRPr sz="1000"/>
          </a:pPr>
          <a:r>
            <a:rPr lang="en-US" sz="1200" b="1" i="0" strike="noStrike">
              <a:solidFill>
                <a:srgbClr val="000000"/>
              </a:solidFill>
              <a:latin typeface="Times New Roman"/>
              <a:cs typeface="Times New Roman"/>
            </a:rPr>
            <a:t>Rationale:</a:t>
          </a:r>
          <a:r>
            <a:rPr lang="en-US" sz="1200" b="0" i="0" strike="noStrike">
              <a:solidFill>
                <a:srgbClr val="000000"/>
              </a:solidFill>
              <a:latin typeface="Times New Roman"/>
              <a:cs typeface="Times New Roman"/>
            </a:rPr>
            <a:t> </a:t>
          </a:r>
        </a:p>
        <a:p>
          <a:pPr algn="l" rtl="1">
            <a:lnSpc>
              <a:spcPts val="1300"/>
            </a:lnSpc>
            <a:defRPr sz="1000"/>
          </a:pPr>
          <a:endParaRPr lang="en-US" sz="1200" b="0" i="0" strike="noStrike">
            <a:solidFill>
              <a:srgbClr val="000000"/>
            </a:solidFill>
            <a:latin typeface="Times New Roman"/>
            <a:cs typeface="Times New Roman"/>
          </a:endParaRPr>
        </a:p>
        <a:p>
          <a:pPr algn="l" rtl="1">
            <a:lnSpc>
              <a:spcPts val="1300"/>
            </a:lnSpc>
            <a:defRPr sz="1000"/>
          </a:pPr>
          <a:r>
            <a:rPr lang="en-US" sz="1200" b="0" i="0" strike="noStrike">
              <a:solidFill>
                <a:srgbClr val="000000"/>
              </a:solidFill>
              <a:latin typeface="Times New Roman"/>
              <a:cs typeface="Times New Roman"/>
            </a:rPr>
            <a:t>The Natural Resources Manager began drafting minutes for the Trails Committee and Conservation Commission. </a:t>
          </a:r>
        </a:p>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238126</xdr:colOff>
      <xdr:row>11</xdr:row>
      <xdr:rowOff>66674</xdr:rowOff>
    </xdr:from>
    <xdr:to>
      <xdr:col>3</xdr:col>
      <xdr:colOff>1438276</xdr:colOff>
      <xdr:row>19</xdr:row>
      <xdr:rowOff>142875</xdr:rowOff>
    </xdr:to>
    <xdr:sp macro="" textlink="">
      <xdr:nvSpPr>
        <xdr:cNvPr id="2" name="TextBox 1">
          <a:extLst>
            <a:ext uri="{FF2B5EF4-FFF2-40B4-BE49-F238E27FC236}">
              <a16:creationId xmlns:a16="http://schemas.microsoft.com/office/drawing/2014/main" id="{AA2C43A9-B768-4323-B805-76A85C7C18FF}"/>
            </a:ext>
          </a:extLst>
        </xdr:cNvPr>
        <xdr:cNvSpPr txBox="1"/>
      </xdr:nvSpPr>
      <xdr:spPr>
        <a:xfrm>
          <a:off x="238126" y="2266949"/>
          <a:ext cx="6838950" cy="16764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l">
            <a:lnSpc>
              <a:spcPts val="1300"/>
            </a:lnSpc>
          </a:pPr>
          <a:r>
            <a:rPr lang="en-US" sz="1200" b="1" i="0" u="none" strike="noStrike">
              <a:solidFill>
                <a:schemeClr val="dk1"/>
              </a:solidFill>
              <a:latin typeface="Times New Roman" pitchFamily="18" charset="0"/>
              <a:ea typeface="+mn-ea"/>
              <a:cs typeface="Times New Roman" pitchFamily="18" charset="0"/>
            </a:rPr>
            <a:t>Rationale:</a:t>
          </a:r>
          <a:r>
            <a:rPr lang="en-US" sz="1200">
              <a:latin typeface="Times New Roman" pitchFamily="18" charset="0"/>
              <a:cs typeface="Times New Roman" pitchFamily="18" charset="0"/>
            </a:rPr>
            <a:t> </a:t>
          </a:r>
        </a:p>
        <a:p>
          <a:pPr algn="ctr">
            <a:lnSpc>
              <a:spcPts val="1300"/>
            </a:lnSpc>
          </a:pPr>
          <a:endParaRPr lang="en-US" sz="1200">
            <a:latin typeface="Times New Roman" pitchFamily="18" charset="0"/>
            <a:cs typeface="Times New Roman" pitchFamily="18" charset="0"/>
          </a:endParaRPr>
        </a:p>
        <a:p>
          <a:pPr>
            <a:lnSpc>
              <a:spcPts val="1200"/>
            </a:lnSpc>
          </a:pPr>
          <a:r>
            <a:rPr lang="en-US" sz="1200">
              <a:latin typeface="Times New Roman" pitchFamily="18" charset="0"/>
              <a:cs typeface="Times New Roman" pitchFamily="18" charset="0"/>
            </a:rPr>
            <a:t>Membership dues are paid to the Housatonic</a:t>
          </a:r>
          <a:r>
            <a:rPr lang="en-US" sz="1200" baseline="0">
              <a:latin typeface="Times New Roman" pitchFamily="18" charset="0"/>
              <a:cs typeface="Times New Roman" pitchFamily="18" charset="0"/>
            </a:rPr>
            <a:t> Valley Association (HVA), the Connecticut Association of Conservation and Inland Wetlands Commission (CACIWC), and the Connecticut Forest and Parks Association (CFPA).</a:t>
          </a:r>
          <a:endParaRPr lang="en-US" sz="1200">
            <a:latin typeface="Times New Roman" pitchFamily="18" charset="0"/>
            <a:cs typeface="Times New Roman"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133351</xdr:colOff>
      <xdr:row>11</xdr:row>
      <xdr:rowOff>9523</xdr:rowOff>
    </xdr:from>
    <xdr:to>
      <xdr:col>3</xdr:col>
      <xdr:colOff>1438276</xdr:colOff>
      <xdr:row>23</xdr:row>
      <xdr:rowOff>1</xdr:rowOff>
    </xdr:to>
    <xdr:sp macro="" textlink="">
      <xdr:nvSpPr>
        <xdr:cNvPr id="2" name="TextBox 1">
          <a:extLst>
            <a:ext uri="{FF2B5EF4-FFF2-40B4-BE49-F238E27FC236}">
              <a16:creationId xmlns:a16="http://schemas.microsoft.com/office/drawing/2014/main" id="{9E53E204-0865-4AFE-9860-B0EF9BA0EB84}"/>
            </a:ext>
          </a:extLst>
        </xdr:cNvPr>
        <xdr:cNvSpPr txBox="1"/>
      </xdr:nvSpPr>
      <xdr:spPr>
        <a:xfrm>
          <a:off x="133351" y="2209798"/>
          <a:ext cx="6972300" cy="239077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l" rtl="1">
            <a:defRPr sz="1000"/>
          </a:pPr>
          <a:r>
            <a:rPr lang="en-US" sz="1200" b="1" i="0" strike="noStrike">
              <a:solidFill>
                <a:srgbClr val="000000"/>
              </a:solidFill>
              <a:latin typeface="Times New Roman"/>
              <a:cs typeface="Times New Roman"/>
            </a:rPr>
            <a:t>Rationale:</a:t>
          </a:r>
          <a:r>
            <a:rPr lang="en-US" sz="1200" b="0" i="0" strike="noStrike">
              <a:solidFill>
                <a:srgbClr val="000000"/>
              </a:solidFill>
              <a:latin typeface="Times New Roman"/>
              <a:cs typeface="Times New Roman"/>
            </a:rPr>
            <a:t> </a:t>
          </a: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Most "Land Improvement" expenditures are related to trails, especially the Shelton Lakes Rec Path. </a:t>
          </a: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The commission will continue its support of:</a:t>
          </a:r>
        </a:p>
        <a:p>
          <a:pPr algn="l" rtl="1">
            <a:defRPr sz="1000"/>
          </a:pPr>
          <a:r>
            <a:rPr lang="en-US" sz="1200" b="0" i="0" strike="noStrike">
              <a:solidFill>
                <a:srgbClr val="000000"/>
              </a:solidFill>
              <a:latin typeface="Times New Roman"/>
              <a:cs typeface="Times New Roman"/>
            </a:rPr>
            <a:t>1. Trail maintenance and public access.  Tools and supplies used by the Trails Committee (lumber, chain saw, pruners, wedges, gator, brushcutter, gasoline, etc). </a:t>
          </a:r>
        </a:p>
        <a:p>
          <a:pPr algn="l" rtl="1">
            <a:defRPr sz="1000"/>
          </a:pPr>
          <a:r>
            <a:rPr lang="en-US" sz="1200" b="0" i="0" strike="noStrike">
              <a:solidFill>
                <a:srgbClr val="000000"/>
              </a:solidFill>
              <a:latin typeface="Times New Roman"/>
              <a:cs typeface="Times New Roman"/>
            </a:rPr>
            <a:t>2. Supplies for the 4-mile Shelton Lakes Recreation Path (crushed stone, fence rails)</a:t>
          </a:r>
        </a:p>
        <a:p>
          <a:pPr algn="l" rtl="1">
            <a:defRPr sz="1000"/>
          </a:pPr>
          <a:r>
            <a:rPr lang="en-US" sz="1200" b="0" i="0" strike="noStrike">
              <a:solidFill>
                <a:srgbClr val="000000"/>
              </a:solidFill>
              <a:latin typeface="Times New Roman"/>
              <a:cs typeface="Times New Roman"/>
            </a:rPr>
            <a:t>3. Invasive species removal. </a:t>
          </a:r>
        </a:p>
        <a:p>
          <a:pPr algn="l" rtl="1">
            <a:defRPr sz="1000"/>
          </a:pPr>
          <a:r>
            <a:rPr lang="en-US" sz="1200" b="0" i="0" strike="noStrike">
              <a:solidFill>
                <a:srgbClr val="000000"/>
              </a:solidFill>
              <a:latin typeface="Times New Roman"/>
              <a:cs typeface="Times New Roman"/>
            </a:rPr>
            <a:t>4. Deer fencing.</a:t>
          </a:r>
        </a:p>
        <a:p>
          <a:pPr algn="l" rtl="1">
            <a:defRPr sz="1000"/>
          </a:pPr>
          <a:r>
            <a:rPr lang="en-US" sz="1200" b="0" i="0" strike="noStrike">
              <a:solidFill>
                <a:srgbClr val="000000"/>
              </a:solidFill>
              <a:latin typeface="Times New Roman"/>
              <a:cs typeface="Times New Roman"/>
            </a:rPr>
            <a:t>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219077</xdr:colOff>
      <xdr:row>11</xdr:row>
      <xdr:rowOff>0</xdr:rowOff>
    </xdr:from>
    <xdr:to>
      <xdr:col>3</xdr:col>
      <xdr:colOff>1323976</xdr:colOff>
      <xdr:row>22</xdr:row>
      <xdr:rowOff>161925</xdr:rowOff>
    </xdr:to>
    <xdr:sp macro="" textlink="">
      <xdr:nvSpPr>
        <xdr:cNvPr id="2" name="TextBox 1">
          <a:extLst>
            <a:ext uri="{FF2B5EF4-FFF2-40B4-BE49-F238E27FC236}">
              <a16:creationId xmlns:a16="http://schemas.microsoft.com/office/drawing/2014/main" id="{9F9E48B5-9651-41EF-826A-785A592390BB}"/>
            </a:ext>
          </a:extLst>
        </xdr:cNvPr>
        <xdr:cNvSpPr txBox="1"/>
      </xdr:nvSpPr>
      <xdr:spPr>
        <a:xfrm>
          <a:off x="219077" y="2200275"/>
          <a:ext cx="6772274" cy="23622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l" rtl="1">
            <a:defRPr sz="1000"/>
          </a:pPr>
          <a:r>
            <a:rPr lang="en-US" sz="1200" b="1" i="0" strike="noStrike">
              <a:solidFill>
                <a:srgbClr val="000000"/>
              </a:solidFill>
              <a:latin typeface="Times New Roman"/>
              <a:cs typeface="Times New Roman"/>
            </a:rPr>
            <a:t>Rationale:</a:t>
          </a:r>
          <a:r>
            <a:rPr lang="en-US" sz="1200" b="0" i="0" strike="noStrike">
              <a:solidFill>
                <a:srgbClr val="000000"/>
              </a:solidFill>
              <a:latin typeface="Times New Roman"/>
              <a:cs typeface="Times New Roman"/>
            </a:rPr>
            <a:t> </a:t>
          </a: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There are four major gardens covered by this line item: Two community gardens where residents lease plots to grow vegetables (60 plots); the Dog Park Garden, and Eklund Wildflower Garden. Gardener registration fees total $1200 annually. </a:t>
          </a:r>
        </a:p>
        <a:p>
          <a:pPr algn="l" rtl="1">
            <a:defRPr sz="1000"/>
          </a:pPr>
          <a:r>
            <a:rPr lang="en-US" sz="1200" b="0" i="0" strike="noStrike">
              <a:solidFill>
                <a:srgbClr val="000000"/>
              </a:solidFill>
              <a:latin typeface="Times New Roman"/>
              <a:cs typeface="Times New Roman"/>
            </a:rPr>
            <a:t>Expenses for the two Community Gardens include hoses and hose fittings, wheelbarrows, garden tools, deer fencing, gasoline.  Expenses for the Dog Park Garden and Eklund Wildflower Garden include the above as well as seeds, plants, and soil amendments.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161926</xdr:colOff>
      <xdr:row>11</xdr:row>
      <xdr:rowOff>1</xdr:rowOff>
    </xdr:from>
    <xdr:to>
      <xdr:col>3</xdr:col>
      <xdr:colOff>1409700</xdr:colOff>
      <xdr:row>16</xdr:row>
      <xdr:rowOff>123826</xdr:rowOff>
    </xdr:to>
    <xdr:sp macro="" textlink="">
      <xdr:nvSpPr>
        <xdr:cNvPr id="2" name="TextBox 1">
          <a:extLst>
            <a:ext uri="{FF2B5EF4-FFF2-40B4-BE49-F238E27FC236}">
              <a16:creationId xmlns:a16="http://schemas.microsoft.com/office/drawing/2014/main" id="{13B54F9E-2D3C-4A86-B559-5A04345195B7}"/>
            </a:ext>
          </a:extLst>
        </xdr:cNvPr>
        <xdr:cNvSpPr txBox="1"/>
      </xdr:nvSpPr>
      <xdr:spPr>
        <a:xfrm>
          <a:off x="161926" y="2200276"/>
          <a:ext cx="6886574" cy="11239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l" rtl="1">
            <a:defRPr sz="1000"/>
          </a:pPr>
          <a:r>
            <a:rPr lang="en-US" sz="1200" b="1" i="0" strike="noStrike">
              <a:solidFill>
                <a:srgbClr val="000000"/>
              </a:solidFill>
              <a:latin typeface="Times New Roman"/>
              <a:cs typeface="Times New Roman"/>
            </a:rPr>
            <a:t>Rationale:</a:t>
          </a:r>
          <a:r>
            <a:rPr lang="en-US" sz="1200" b="0" i="0" strike="noStrike">
              <a:solidFill>
                <a:srgbClr val="000000"/>
              </a:solidFill>
              <a:latin typeface="Times New Roman"/>
              <a:cs typeface="Times New Roman"/>
            </a:rPr>
            <a:t> </a:t>
          </a: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Typically used for brochures, mapping, displays, handouts.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57150</xdr:colOff>
      <xdr:row>18</xdr:row>
      <xdr:rowOff>95250</xdr:rowOff>
    </xdr:from>
    <xdr:to>
      <xdr:col>15</xdr:col>
      <xdr:colOff>638175</xdr:colOff>
      <xdr:row>21</xdr:row>
      <xdr:rowOff>104775</xdr:rowOff>
    </xdr:to>
    <xdr:sp macro="" textlink="">
      <xdr:nvSpPr>
        <xdr:cNvPr id="3" name="TextBox 2">
          <a:extLst>
            <a:ext uri="{FF2B5EF4-FFF2-40B4-BE49-F238E27FC236}">
              <a16:creationId xmlns:a16="http://schemas.microsoft.com/office/drawing/2014/main" id="{7C829E9A-ED81-4E8E-B561-E2F1EF1C07E0}"/>
            </a:ext>
          </a:extLst>
        </xdr:cNvPr>
        <xdr:cNvSpPr txBox="1"/>
      </xdr:nvSpPr>
      <xdr:spPr>
        <a:xfrm>
          <a:off x="333375" y="3810000"/>
          <a:ext cx="855345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indent="0" algn="ctr" defTabSz="914400" eaLnBrk="1" fontAlgn="auto" latinLnBrk="0" hangingPunct="1">
            <a:lnSpc>
              <a:spcPts val="1200"/>
            </a:lnSpc>
            <a:spcBef>
              <a:spcPts val="0"/>
            </a:spcBef>
            <a:spcAft>
              <a:spcPts val="0"/>
            </a:spcAft>
            <a:buClrTx/>
            <a:buSzTx/>
            <a:buFontTx/>
            <a:buNone/>
            <a:tabLst/>
            <a:defRPr/>
          </a:pPr>
          <a:endParaRPr lang="en-US" sz="1200" b="0" i="0">
            <a:solidFill>
              <a:schemeClr val="dk1"/>
            </a:solidFill>
            <a:latin typeface="Times New Roman" pitchFamily="18" charset="0"/>
            <a:ea typeface="+mn-ea"/>
            <a:cs typeface="Times New Roman" pitchFamily="18" charset="0"/>
          </a:endParaRPr>
        </a:p>
        <a:p>
          <a:pPr marL="0" marR="0" indent="0" algn="l" defTabSz="914400" eaLnBrk="1" fontAlgn="auto" latinLnBrk="0" hangingPunct="1">
            <a:lnSpc>
              <a:spcPts val="1200"/>
            </a:lnSpc>
            <a:spcBef>
              <a:spcPts val="0"/>
            </a:spcBef>
            <a:spcAft>
              <a:spcPts val="0"/>
            </a:spcAft>
            <a:buClrTx/>
            <a:buSzTx/>
            <a:buFontTx/>
            <a:buNone/>
            <a:tabLst/>
            <a:defRPr/>
          </a:pPr>
          <a:r>
            <a:rPr lang="en-US" sz="1200" b="0" i="0">
              <a:solidFill>
                <a:schemeClr val="dk1"/>
              </a:solidFill>
              <a:latin typeface="Times New Roman" pitchFamily="18" charset="0"/>
              <a:ea typeface="+mn-ea"/>
              <a:cs typeface="Times New Roman" pitchFamily="18" charset="0"/>
            </a:rPr>
            <a:t>NOTE (A):  Refer to Exhibit A Guideline Instructions for items which may be included on this form. Please attach all backup sheets and give each item shown above an explicit and well-documented analysis of required need.</a:t>
          </a:r>
          <a:r>
            <a:rPr lang="en-US" sz="1200">
              <a:solidFill>
                <a:schemeClr val="dk1"/>
              </a:solidFill>
              <a:latin typeface="Times New Roman" pitchFamily="18" charset="0"/>
              <a:ea typeface="+mn-ea"/>
              <a:cs typeface="Times New Roman" pitchFamily="18" charset="0"/>
            </a:rPr>
            <a:t> </a:t>
          </a:r>
          <a:endParaRPr lang="en-US" sz="1200">
            <a:latin typeface="Times New Roman" pitchFamily="18" charset="0"/>
            <a:cs typeface="Times New Roman" pitchFamily="18" charset="0"/>
          </a:endParaRPr>
        </a:p>
        <a:p>
          <a:pPr algn="ctr">
            <a:lnSpc>
              <a:spcPts val="1200"/>
            </a:lnSpc>
          </a:pPr>
          <a:endParaRPr lang="en-US" sz="1200">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14</xdr:row>
      <xdr:rowOff>133350</xdr:rowOff>
    </xdr:from>
    <xdr:to>
      <xdr:col>11</xdr:col>
      <xdr:colOff>752475</xdr:colOff>
      <xdr:row>18</xdr:row>
      <xdr:rowOff>66675</xdr:rowOff>
    </xdr:to>
    <xdr:sp macro="" textlink="">
      <xdr:nvSpPr>
        <xdr:cNvPr id="2" name="TextBox 1">
          <a:extLst>
            <a:ext uri="{FF2B5EF4-FFF2-40B4-BE49-F238E27FC236}">
              <a16:creationId xmlns:a16="http://schemas.microsoft.com/office/drawing/2014/main" id="{0AA3D4AE-2DC9-465A-BEDB-A0667BFB0A31}"/>
            </a:ext>
          </a:extLst>
        </xdr:cNvPr>
        <xdr:cNvSpPr txBox="1"/>
      </xdr:nvSpPr>
      <xdr:spPr>
        <a:xfrm>
          <a:off x="95250" y="3133725"/>
          <a:ext cx="7191375" cy="7334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l" rtl="1">
            <a:defRPr sz="1000"/>
          </a:pPr>
          <a:r>
            <a:rPr lang="en-US" sz="1200" b="0" i="0" strike="noStrike">
              <a:solidFill>
                <a:srgbClr val="000000"/>
              </a:solidFill>
              <a:latin typeface="Times New Roman"/>
              <a:cs typeface="Times New Roman"/>
            </a:rPr>
            <a:t>Staff's hours were increased to 35 hr/week as an Provisional Full Time Employee in 2015 at $24/hour, which is $43,680 per year. A two percent</a:t>
          </a:r>
        </a:p>
        <a:p>
          <a:pPr algn="l" rtl="1">
            <a:defRPr sz="1000"/>
          </a:pPr>
          <a:r>
            <a:rPr lang="en-US" sz="1200" b="0" i="0" strike="noStrike">
              <a:solidFill>
                <a:srgbClr val="000000"/>
              </a:solidFill>
              <a:latin typeface="Times New Roman"/>
              <a:cs typeface="Times New Roman"/>
            </a:rPr>
            <a:t>raise is factored in. Staff has not received a raise since 2015. The position</a:t>
          </a:r>
          <a:r>
            <a:rPr lang="en-US" sz="1200" b="0" i="0" strike="noStrike" baseline="0">
              <a:solidFill>
                <a:srgbClr val="000000"/>
              </a:solidFill>
              <a:latin typeface="Times New Roman"/>
              <a:cs typeface="Times New Roman"/>
            </a:rPr>
            <a:t> remains Provisional. </a:t>
          </a:r>
          <a:r>
            <a:rPr lang="en-US" sz="1200" b="0" i="0" strike="noStrike">
              <a:solidFill>
                <a:srgbClr val="000000"/>
              </a:solidFill>
              <a:latin typeface="Times New Roman"/>
              <a:cs typeface="Times New Roman"/>
            </a:rPr>
            <a:t>  </a:t>
          </a:r>
        </a:p>
      </xdr:txBody>
    </xdr:sp>
    <xdr:clientData/>
  </xdr:twoCellAnchor>
  <xdr:twoCellAnchor>
    <xdr:from>
      <xdr:col>0</xdr:col>
      <xdr:colOff>152399</xdr:colOff>
      <xdr:row>36</xdr:row>
      <xdr:rowOff>76199</xdr:rowOff>
    </xdr:from>
    <xdr:to>
      <xdr:col>11</xdr:col>
      <xdr:colOff>819149</xdr:colOff>
      <xdr:row>36</xdr:row>
      <xdr:rowOff>121918</xdr:rowOff>
    </xdr:to>
    <xdr:sp macro="" textlink="">
      <xdr:nvSpPr>
        <xdr:cNvPr id="3" name="TextBox 2">
          <a:extLst>
            <a:ext uri="{FF2B5EF4-FFF2-40B4-BE49-F238E27FC236}">
              <a16:creationId xmlns:a16="http://schemas.microsoft.com/office/drawing/2014/main" id="{157F31D9-431E-414D-A24B-E901E69B3D8B}"/>
            </a:ext>
          </a:extLst>
        </xdr:cNvPr>
        <xdr:cNvSpPr txBox="1"/>
      </xdr:nvSpPr>
      <xdr:spPr>
        <a:xfrm>
          <a:off x="152399" y="7277099"/>
          <a:ext cx="7038975" cy="4571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endParaRPr lang="en-US"/>
        </a:p>
      </xdr:txBody>
    </xdr:sp>
    <xdr:clientData/>
  </xdr:twoCellAnchor>
  <xdr:twoCellAnchor>
    <xdr:from>
      <xdr:col>0</xdr:col>
      <xdr:colOff>85725</xdr:colOff>
      <xdr:row>35</xdr:row>
      <xdr:rowOff>0</xdr:rowOff>
    </xdr:from>
    <xdr:to>
      <xdr:col>11</xdr:col>
      <xdr:colOff>771525</xdr:colOff>
      <xdr:row>47</xdr:row>
      <xdr:rowOff>66675</xdr:rowOff>
    </xdr:to>
    <xdr:sp macro="" textlink="">
      <xdr:nvSpPr>
        <xdr:cNvPr id="4" name="TextBox 3">
          <a:extLst>
            <a:ext uri="{FF2B5EF4-FFF2-40B4-BE49-F238E27FC236}">
              <a16:creationId xmlns:a16="http://schemas.microsoft.com/office/drawing/2014/main" id="{13242C9C-3DB1-4C4D-A549-FA41491B1A3E}"/>
            </a:ext>
          </a:extLst>
        </xdr:cNvPr>
        <xdr:cNvSpPr txBox="1"/>
      </xdr:nvSpPr>
      <xdr:spPr>
        <a:xfrm>
          <a:off x="85725" y="7000875"/>
          <a:ext cx="7058025" cy="246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l" rtl="1">
            <a:defRPr sz="1000"/>
          </a:pPr>
          <a:endParaRPr lang="en-US" sz="1200" b="1" i="0" strike="noStrike">
            <a:solidFill>
              <a:srgbClr val="000000"/>
            </a:solidFill>
            <a:latin typeface="Times New Roman"/>
            <a:cs typeface="Times New Roman"/>
          </a:endParaRPr>
        </a:p>
        <a:p>
          <a:pPr algn="l" rtl="1">
            <a:defRPr sz="1000"/>
          </a:pPr>
          <a:endParaRPr lang="en-US" sz="1200" b="1" i="0" strike="noStrike">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238125</xdr:colOff>
      <xdr:row>10</xdr:row>
      <xdr:rowOff>180975</xdr:rowOff>
    </xdr:from>
    <xdr:to>
      <xdr:col>6</xdr:col>
      <xdr:colOff>1476375</xdr:colOff>
      <xdr:row>45</xdr:row>
      <xdr:rowOff>180975</xdr:rowOff>
    </xdr:to>
    <xdr:sp macro="" textlink="">
      <xdr:nvSpPr>
        <xdr:cNvPr id="2" name="TextBox 1">
          <a:extLst>
            <a:ext uri="{FF2B5EF4-FFF2-40B4-BE49-F238E27FC236}">
              <a16:creationId xmlns:a16="http://schemas.microsoft.com/office/drawing/2014/main" id="{2A37DBE1-46A5-4DC0-BB3B-DCE21DA95889}"/>
            </a:ext>
          </a:extLst>
        </xdr:cNvPr>
        <xdr:cNvSpPr txBox="1"/>
      </xdr:nvSpPr>
      <xdr:spPr>
        <a:xfrm>
          <a:off x="238125" y="2028825"/>
          <a:ext cx="8896350" cy="70008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l" rtl="1">
            <a:defRPr sz="1000"/>
          </a:pPr>
          <a:r>
            <a:rPr lang="en-US" sz="1200" b="1" i="0" strike="noStrike">
              <a:solidFill>
                <a:srgbClr val="000000"/>
              </a:solidFill>
              <a:latin typeface="Times New Roman"/>
              <a:cs typeface="Times New Roman"/>
            </a:rPr>
            <a:t>Rationale</a:t>
          </a:r>
          <a:r>
            <a:rPr lang="en-US" sz="1200" b="0" i="0" strike="noStrike">
              <a:solidFill>
                <a:srgbClr val="000000"/>
              </a:solidFill>
              <a:latin typeface="Times New Roman"/>
              <a:cs typeface="Times New Roman"/>
            </a:rPr>
            <a:t>:</a:t>
          </a: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The part-time "Conservation Agent" became the provisional full-time "Natural Resources Manager" in 2015, with 35 hr/wk authorized at $24/hr, for a total of $43,680 per year. A two percent raise of .50 is included in the request for FY20-21. No raise has been received since 2015.  </a:t>
          </a: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This position manages the following: </a:t>
          </a:r>
        </a:p>
        <a:p>
          <a:pPr algn="l" rtl="1">
            <a:defRPr sz="1000"/>
          </a:pPr>
          <a:r>
            <a:rPr lang="en-US" sz="1200" b="0" i="0" strike="noStrike">
              <a:solidFill>
                <a:srgbClr val="000000"/>
              </a:solidFill>
              <a:latin typeface="Times New Roman"/>
              <a:cs typeface="Times New Roman"/>
            </a:rPr>
            <a:t>Open Space Management </a:t>
          </a:r>
        </a:p>
        <a:p>
          <a:pPr algn="l" rtl="1">
            <a:defRPr sz="1000"/>
          </a:pPr>
          <a:r>
            <a:rPr lang="en-US" sz="1200" b="0" i="0" strike="noStrike">
              <a:solidFill>
                <a:srgbClr val="000000"/>
              </a:solidFill>
              <a:latin typeface="Times New Roman"/>
              <a:cs typeface="Times New Roman"/>
            </a:rPr>
            <a:t>Maintain City Open Space property index and inventory.</a:t>
          </a:r>
        </a:p>
        <a:p>
          <a:pPr algn="l" rtl="1">
            <a:defRPr sz="1000"/>
          </a:pPr>
          <a:r>
            <a:rPr lang="en-US" sz="1200" b="0" i="0" strike="noStrike">
              <a:solidFill>
                <a:srgbClr val="000000"/>
              </a:solidFill>
              <a:latin typeface="Times New Roman"/>
              <a:cs typeface="Times New Roman"/>
            </a:rPr>
            <a:t>Monitor 150 Open Space properties and initiate enforcement action.</a:t>
          </a:r>
        </a:p>
        <a:p>
          <a:pPr algn="l" rtl="1">
            <a:defRPr sz="1000"/>
          </a:pPr>
          <a:r>
            <a:rPr lang="en-US" sz="1200" b="0" i="0" strike="noStrike">
              <a:solidFill>
                <a:srgbClr val="000000"/>
              </a:solidFill>
              <a:latin typeface="Times New Roman"/>
              <a:cs typeface="Times New Roman"/>
            </a:rPr>
            <a:t>Respond to resident complaints and concerns.</a:t>
          </a:r>
        </a:p>
        <a:p>
          <a:pPr algn="l" rtl="1">
            <a:defRPr sz="1000"/>
          </a:pPr>
          <a:r>
            <a:rPr lang="en-US" sz="1200" b="0" i="0" strike="noStrike">
              <a:solidFill>
                <a:srgbClr val="000000"/>
              </a:solidFill>
              <a:latin typeface="Times New Roman"/>
              <a:cs typeface="Times New Roman"/>
            </a:rPr>
            <a:t>Initiate surveys and title searches.</a:t>
          </a:r>
        </a:p>
        <a:p>
          <a:pPr algn="l" rtl="1">
            <a:defRPr sz="1000"/>
          </a:pPr>
          <a:r>
            <a:rPr lang="en-US" sz="1200" b="0" i="0" strike="noStrike">
              <a:solidFill>
                <a:srgbClr val="000000"/>
              </a:solidFill>
              <a:latin typeface="Times New Roman"/>
              <a:cs typeface="Times New Roman"/>
            </a:rPr>
            <a:t>Direct personnel, including volunteers in trail construction and maintenance and support our programs.</a:t>
          </a:r>
        </a:p>
        <a:p>
          <a:pPr algn="l" rtl="1">
            <a:defRPr sz="1000"/>
          </a:pPr>
          <a:r>
            <a:rPr lang="en-US" sz="1200" b="0" i="0" strike="noStrike">
              <a:solidFill>
                <a:srgbClr val="000000"/>
              </a:solidFill>
              <a:latin typeface="Times New Roman"/>
              <a:cs typeface="Times New Roman"/>
            </a:rPr>
            <a:t>Expand our system of volunteer land-keepers to ensure City Open Space is kept free of infringement and other violations.</a:t>
          </a:r>
        </a:p>
        <a:p>
          <a:pPr algn="l" rtl="1">
            <a:defRPr sz="1000"/>
          </a:pPr>
          <a:r>
            <a:rPr lang="en-US" sz="1200" b="0" i="0" strike="noStrike">
              <a:solidFill>
                <a:srgbClr val="000000"/>
              </a:solidFill>
              <a:latin typeface="Times New Roman"/>
              <a:cs typeface="Times New Roman"/>
            </a:rPr>
            <a:t>Recommend appropriate use of each City Open Space parcel.</a:t>
          </a: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General Responsibilities</a:t>
          </a:r>
        </a:p>
        <a:p>
          <a:pPr algn="l" rtl="1">
            <a:defRPr sz="1000"/>
          </a:pPr>
          <a:r>
            <a:rPr lang="en-US" sz="1200" b="0" i="0" strike="noStrike">
              <a:solidFill>
                <a:srgbClr val="000000"/>
              </a:solidFill>
              <a:latin typeface="Times New Roman"/>
              <a:cs typeface="Times New Roman"/>
            </a:rPr>
            <a:t>Provide general assistance to the Conservation Commission.</a:t>
          </a:r>
        </a:p>
        <a:p>
          <a:pPr algn="l" rtl="1">
            <a:defRPr sz="1000"/>
          </a:pPr>
          <a:r>
            <a:rPr lang="en-US" sz="1200" b="0" i="0" strike="noStrike">
              <a:solidFill>
                <a:srgbClr val="000000"/>
              </a:solidFill>
              <a:latin typeface="Times New Roman"/>
              <a:cs typeface="Times New Roman"/>
            </a:rPr>
            <a:t>Recommend revisions in rules, regulations, and policies where needed.</a:t>
          </a:r>
        </a:p>
        <a:p>
          <a:pPr algn="l" rtl="1">
            <a:defRPr sz="1000"/>
          </a:pPr>
          <a:r>
            <a:rPr lang="en-US" sz="1200" b="0" i="0" strike="noStrike">
              <a:solidFill>
                <a:srgbClr val="000000"/>
              </a:solidFill>
              <a:latin typeface="Times New Roman"/>
              <a:cs typeface="Times New Roman"/>
            </a:rPr>
            <a:t>Initiate proposals for state and federal funding grants.</a:t>
          </a:r>
        </a:p>
        <a:p>
          <a:pPr algn="l" rtl="1">
            <a:defRPr sz="1000"/>
          </a:pPr>
          <a:r>
            <a:rPr lang="en-US" sz="1200" b="0" i="0" strike="noStrike">
              <a:solidFill>
                <a:srgbClr val="000000"/>
              </a:solidFill>
              <a:latin typeface="Times New Roman"/>
              <a:cs typeface="Times New Roman"/>
            </a:rPr>
            <a:t>Communicate with the public and media regarding environmental concerns using such methods as a website, blog, social network, regularly published newsletter, public forums, etc.</a:t>
          </a:r>
        </a:p>
        <a:p>
          <a:pPr algn="l" rtl="1">
            <a:defRPr sz="1000"/>
          </a:pPr>
          <a:r>
            <a:rPr lang="en-US" sz="1200" b="0" i="0" strike="noStrike">
              <a:solidFill>
                <a:srgbClr val="000000"/>
              </a:solidFill>
              <a:latin typeface="Times New Roman"/>
              <a:cs typeface="Times New Roman"/>
            </a:rPr>
            <a:t>Work to promote the education of students in environmental concerns.</a:t>
          </a:r>
        </a:p>
        <a:p>
          <a:pPr algn="l" rtl="1">
            <a:defRPr sz="1000"/>
          </a:pPr>
          <a:r>
            <a:rPr lang="en-US" sz="1200" b="0" i="0" strike="noStrike">
              <a:solidFill>
                <a:srgbClr val="000000"/>
              </a:solidFill>
              <a:latin typeface="Times New Roman"/>
              <a:cs typeface="Times New Roman"/>
            </a:rPr>
            <a:t>Work with Engineering Department and other staff to maintain electronic data sources such as maps, photos,</a:t>
          </a:r>
        </a:p>
        <a:p>
          <a:pPr algn="l" rtl="1">
            <a:defRPr sz="1000"/>
          </a:pPr>
          <a:r>
            <a:rPr lang="en-US" sz="1200" b="0" i="0" strike="noStrike">
              <a:solidFill>
                <a:srgbClr val="000000"/>
              </a:solidFill>
              <a:latin typeface="Times New Roman"/>
              <a:cs typeface="Times New Roman"/>
            </a:rPr>
            <a:t>video and website contents..</a:t>
          </a: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	Litter Committee</a:t>
          </a:r>
        </a:p>
        <a:p>
          <a:pPr algn="l" rtl="1">
            <a:defRPr sz="1000"/>
          </a:pPr>
          <a:r>
            <a:rPr lang="en-US" sz="1200" b="0" i="0" strike="noStrike">
              <a:solidFill>
                <a:srgbClr val="000000"/>
              </a:solidFill>
              <a:latin typeface="Times New Roman"/>
              <a:cs typeface="Times New Roman"/>
            </a:rPr>
            <a:t>The</a:t>
          </a:r>
          <a:r>
            <a:rPr lang="en-US" sz="1200" b="0" i="0" strike="noStrike" baseline="0">
              <a:solidFill>
                <a:srgbClr val="000000"/>
              </a:solidFill>
              <a:latin typeface="Times New Roman"/>
              <a:cs typeface="Times New Roman"/>
            </a:rPr>
            <a:t> litter committee is an ad-hoc committee from the Mayor's office with its own budget, with the staff persons's hours and cost coming from the Conservation Commision budget.</a:t>
          </a:r>
        </a:p>
        <a:p>
          <a:pPr algn="l" rtl="1">
            <a:defRPr sz="1000"/>
          </a:pPr>
          <a:r>
            <a:rPr lang="en-US" sz="1200" b="0" i="0" strike="noStrike" baseline="0">
              <a:solidFill>
                <a:srgbClr val="000000"/>
              </a:solidFill>
              <a:latin typeface="Times New Roman"/>
              <a:cs typeface="Times New Roman"/>
            </a:rPr>
            <a:t>The Litter Committee's high profile event is Operation "Clean Swee" with organized volunteers cleaning up an estimated 500 bags of trash around the City, plus other bulk junk items.  A recognition event is held for </a:t>
          </a:r>
        </a:p>
        <a:p>
          <a:pPr algn="l" rtl="1">
            <a:defRPr sz="1000"/>
          </a:pPr>
          <a:r>
            <a:rPr lang="en-US" sz="1200" b="0" i="0" strike="noStrike" baseline="0">
              <a:solidFill>
                <a:srgbClr val="000000"/>
              </a:solidFill>
              <a:latin typeface="Times New Roman"/>
              <a:cs typeface="Times New Roman"/>
            </a:rPr>
            <a:t>the Clean Sweep event participants.</a:t>
          </a:r>
          <a:endParaRPr lang="en-US" sz="1200" b="0" i="0" strike="noStrike">
            <a:solidFill>
              <a:srgbClr val="000000"/>
            </a:solidFill>
            <a:latin typeface="Times New Roman"/>
            <a:cs typeface="Times New Roman"/>
          </a:endParaRPr>
        </a:p>
        <a:p>
          <a:pPr algn="l" rtl="1"/>
          <a:r>
            <a:rPr lang="en-US" sz="1200" b="0" i="0" strike="noStrike">
              <a:solidFill>
                <a:srgbClr val="000000"/>
              </a:solidFill>
              <a:latin typeface="Times New Roman" pitchFamily="18" charset="0"/>
              <a:cs typeface="Times New Roman" pitchFamily="18" charset="0"/>
            </a:rPr>
            <a:t>		</a:t>
          </a:r>
        </a:p>
        <a:p>
          <a:pPr algn="l" rtl="1"/>
          <a:r>
            <a:rPr lang="en-US" sz="1200" b="0" i="0">
              <a:solidFill>
                <a:schemeClr val="dk1"/>
              </a:solidFill>
              <a:latin typeface="Times New Roman" pitchFamily="18" charset="0"/>
              <a:ea typeface="+mn-ea"/>
              <a:cs typeface="Times New Roman" pitchFamily="18" charset="0"/>
            </a:rPr>
            <a:t>Community Garden</a:t>
          </a:r>
        </a:p>
        <a:p>
          <a:pPr algn="l" rtl="1"/>
          <a:r>
            <a:rPr lang="en-US" sz="1200" b="0" i="0">
              <a:solidFill>
                <a:schemeClr val="dk1"/>
              </a:solidFill>
              <a:latin typeface="Times New Roman" pitchFamily="18" charset="0"/>
              <a:ea typeface="+mn-ea"/>
              <a:cs typeface="Times New Roman" pitchFamily="18" charset="0"/>
            </a:rPr>
            <a:t>The Community Garden Committee is an ad-hoc committee from th Mayor's office with no budget, and staff person's hours and cost coming from the Conservation Commission budget.</a:t>
          </a:r>
          <a:endParaRPr lang="en-US" sz="1200">
            <a:latin typeface="Times New Roman" pitchFamily="18" charset="0"/>
            <a:cs typeface="Times New Roman" pitchFamily="18" charset="0"/>
          </a:endParaRPr>
        </a:p>
        <a:p>
          <a:pPr algn="l" rtl="1"/>
          <a:r>
            <a:rPr lang="en-US" sz="1200" b="0" i="0">
              <a:solidFill>
                <a:schemeClr val="dk1"/>
              </a:solidFill>
              <a:latin typeface="Times New Roman" pitchFamily="18" charset="0"/>
              <a:ea typeface="+mn-ea"/>
              <a:cs typeface="Times New Roman" pitchFamily="18" charset="0"/>
            </a:rPr>
            <a:t>Community Garden initiated with a 30-plot garden on the "Klapik" open space in the Long Hill neighborhood in 2010. Conservation Commission expended approximately $1000 for deer fencing which was installed by </a:t>
          </a:r>
          <a:endParaRPr lang="en-US" sz="1200">
            <a:latin typeface="Times New Roman" pitchFamily="18" charset="0"/>
            <a:cs typeface="Times New Roman" pitchFamily="18" charset="0"/>
          </a:endParaRPr>
        </a:p>
        <a:p>
          <a:pPr algn="l" rtl="1"/>
          <a:r>
            <a:rPr lang="en-US" sz="1200" b="0" i="0">
              <a:solidFill>
                <a:schemeClr val="dk1"/>
              </a:solidFill>
              <a:latin typeface="Times New Roman" pitchFamily="18" charset="0"/>
              <a:ea typeface="+mn-ea"/>
              <a:cs typeface="Times New Roman" pitchFamily="18" charset="0"/>
            </a:rPr>
            <a:t>volunteers.  A second garden location was established</a:t>
          </a:r>
          <a:r>
            <a:rPr lang="en-US" sz="1200" b="0" i="0" baseline="0">
              <a:solidFill>
                <a:schemeClr val="dk1"/>
              </a:solidFill>
              <a:latin typeface="Times New Roman" pitchFamily="18" charset="0"/>
              <a:ea typeface="+mn-ea"/>
              <a:cs typeface="Times New Roman" pitchFamily="18" charset="0"/>
            </a:rPr>
            <a:t> in 2011 at 279 Soundview Avenue open space.</a:t>
          </a:r>
          <a:r>
            <a:rPr lang="en-US" sz="1200" b="0" i="0">
              <a:solidFill>
                <a:schemeClr val="dk1"/>
              </a:solidFill>
              <a:latin typeface="Times New Roman" pitchFamily="18" charset="0"/>
              <a:ea typeface="+mn-ea"/>
              <a:cs typeface="Times New Roman" pitchFamily="18" charset="0"/>
            </a:rPr>
            <a:t>.</a:t>
          </a:r>
          <a:endParaRPr lang="en-US" sz="1200">
            <a:latin typeface="Times New Roman" pitchFamily="18" charset="0"/>
            <a:cs typeface="Times New Roman" pitchFamily="18" charset="0"/>
          </a:endParaRPr>
        </a:p>
        <a:p>
          <a:pPr algn="l" rtl="1"/>
          <a:r>
            <a:rPr lang="en-US" sz="1200" b="0" i="0">
              <a:solidFill>
                <a:schemeClr val="dk1"/>
              </a:solidFill>
              <a:latin typeface="Times New Roman" pitchFamily="18" charset="0"/>
              <a:ea typeface="+mn-ea"/>
              <a:cs typeface="Times New Roman" pitchFamily="18" charset="0"/>
            </a:rPr>
            <a:t>Manage registration for plots, collection of fees, and co-ordination of site improvements or maintenance.</a:t>
          </a:r>
          <a:endParaRPr lang="en-US" sz="1200">
            <a:latin typeface="Times New Roman" pitchFamily="18" charset="0"/>
            <a:cs typeface="Times New Roman" pitchFamily="18" charset="0"/>
          </a:endParaRPr>
        </a:p>
        <a:p>
          <a:pPr algn="l" rtl="1">
            <a:defRPr sz="1000"/>
          </a:pPr>
          <a:endParaRPr lang="en-US" sz="1200" b="0" i="0" strike="noStrike">
            <a:solidFill>
              <a:srgbClr val="000000"/>
            </a:solidFill>
            <a:latin typeface="Times New Roman"/>
            <a:cs typeface="Times New Roman"/>
          </a:endParaRPr>
        </a:p>
      </xdr:txBody>
    </xdr:sp>
    <xdr:clientData/>
  </xdr:twoCellAnchor>
  <xdr:twoCellAnchor>
    <xdr:from>
      <xdr:col>0</xdr:col>
      <xdr:colOff>200024</xdr:colOff>
      <xdr:row>47</xdr:row>
      <xdr:rowOff>28575</xdr:rowOff>
    </xdr:from>
    <xdr:to>
      <xdr:col>6</xdr:col>
      <xdr:colOff>1466850</xdr:colOff>
      <xdr:row>52</xdr:row>
      <xdr:rowOff>19050</xdr:rowOff>
    </xdr:to>
    <xdr:sp macro="" textlink="">
      <xdr:nvSpPr>
        <xdr:cNvPr id="4" name="TextBox 3">
          <a:extLst>
            <a:ext uri="{FF2B5EF4-FFF2-40B4-BE49-F238E27FC236}">
              <a16:creationId xmlns:a16="http://schemas.microsoft.com/office/drawing/2014/main" id="{F4FCE2C4-3E56-4496-A7C5-13A454FF80D9}"/>
            </a:ext>
          </a:extLst>
        </xdr:cNvPr>
        <xdr:cNvSpPr txBox="1"/>
      </xdr:nvSpPr>
      <xdr:spPr>
        <a:xfrm>
          <a:off x="200024" y="9277350"/>
          <a:ext cx="8753476" cy="9906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l" rtl="1">
            <a:defRPr sz="1000"/>
          </a:pPr>
          <a:r>
            <a:rPr lang="en-US" sz="1200" b="0" i="0" strike="noStrike">
              <a:solidFill>
                <a:srgbClr val="000000"/>
              </a:solidFill>
              <a:latin typeface="Times New Roman"/>
              <a:cs typeface="Times New Roman"/>
            </a:rPr>
            <a:t>Plan Review</a:t>
          </a:r>
        </a:p>
        <a:p>
          <a:pPr algn="l" rtl="1">
            <a:defRPr sz="1000"/>
          </a:pPr>
          <a:r>
            <a:rPr lang="en-US" sz="1200" b="0" i="0" strike="noStrike">
              <a:solidFill>
                <a:srgbClr val="000000"/>
              </a:solidFill>
              <a:latin typeface="Times New Roman"/>
              <a:cs typeface="Times New Roman"/>
            </a:rPr>
            <a:t>Review plans, permits, reports and applications.</a:t>
          </a:r>
        </a:p>
        <a:p>
          <a:pPr algn="l" rtl="1">
            <a:defRPr sz="1000"/>
          </a:pPr>
          <a:r>
            <a:rPr lang="en-US" sz="1200" b="0" i="0" strike="noStrike">
              <a:solidFill>
                <a:srgbClr val="000000"/>
              </a:solidFill>
              <a:latin typeface="Times New Roman"/>
              <a:cs typeface="Times New Roman"/>
            </a:rPr>
            <a:t>Consult with developers, department heads, and the public concerning land use proposals for consistency with environmental policies.</a:t>
          </a:r>
        </a:p>
        <a:p>
          <a:pPr algn="l" rtl="1">
            <a:defRPr sz="1000"/>
          </a:pPr>
          <a:r>
            <a:rPr lang="en-US" sz="1200" b="0" i="0" strike="noStrike">
              <a:solidFill>
                <a:srgbClr val="000000"/>
              </a:solidFill>
              <a:latin typeface="Times New Roman"/>
              <a:cs typeface="Times New Roman"/>
            </a:rPr>
            <a:t>Analyze proposals and prepare reports with recommendations to the Conservation Commission.</a:t>
          </a:r>
        </a:p>
        <a:p>
          <a:pPr algn="l" rtl="1">
            <a:defRPr sz="1000"/>
          </a:pPr>
          <a:r>
            <a:rPr lang="en-US" sz="1200" b="0" i="0" strike="noStrike">
              <a:solidFill>
                <a:srgbClr val="000000"/>
              </a:solidFill>
              <a:latin typeface="Times New Roman"/>
              <a:cs typeface="Times New Roman"/>
            </a:rPr>
            <a:t>Attend such Board, Commission, Committee, technical staff meetings, and public meetings as required to conform to established policy.</a:t>
          </a:r>
        </a:p>
      </xdr:txBody>
    </xdr:sp>
    <xdr:clientData/>
  </xdr:twoCellAnchor>
  <xdr:twoCellAnchor>
    <xdr:from>
      <xdr:col>0</xdr:col>
      <xdr:colOff>466726</xdr:colOff>
      <xdr:row>52</xdr:row>
      <xdr:rowOff>190500</xdr:rowOff>
    </xdr:from>
    <xdr:to>
      <xdr:col>6</xdr:col>
      <xdr:colOff>1028700</xdr:colOff>
      <xdr:row>54</xdr:row>
      <xdr:rowOff>85725</xdr:rowOff>
    </xdr:to>
    <xdr:sp macro="" textlink="">
      <xdr:nvSpPr>
        <xdr:cNvPr id="6" name="TextBox 5">
          <a:extLst>
            <a:ext uri="{FF2B5EF4-FFF2-40B4-BE49-F238E27FC236}">
              <a16:creationId xmlns:a16="http://schemas.microsoft.com/office/drawing/2014/main" id="{9729F77A-22B6-446B-B2A0-E3D371010CDB}"/>
            </a:ext>
          </a:extLst>
        </xdr:cNvPr>
        <xdr:cNvSpPr txBox="1"/>
      </xdr:nvSpPr>
      <xdr:spPr>
        <a:xfrm>
          <a:off x="466726" y="10439400"/>
          <a:ext cx="8429624"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200" b="1" i="0" u="none" strike="noStrike">
              <a:solidFill>
                <a:schemeClr val="dk1"/>
              </a:solidFill>
              <a:latin typeface="Times New Roman" pitchFamily="18" charset="0"/>
              <a:ea typeface="+mn-ea"/>
              <a:cs typeface="Times New Roman" pitchFamily="18" charset="0"/>
            </a:rPr>
            <a:t>Rationale:        </a:t>
          </a:r>
          <a:r>
            <a:rPr lang="en-US" sz="1200" b="0" i="0" u="none" strike="noStrike">
              <a:solidFill>
                <a:schemeClr val="dk1"/>
              </a:solidFill>
              <a:latin typeface="Times New Roman" pitchFamily="18" charset="0"/>
              <a:ea typeface="+mn-ea"/>
              <a:cs typeface="Times New Roman" pitchFamily="18" charset="0"/>
            </a:rPr>
            <a:t>Salary for full Time Employees as of July 1 of the current year</a:t>
          </a:r>
          <a:endParaRPr lang="en-US" sz="1200">
            <a:latin typeface="Times New Roman" pitchFamily="18" charset="0"/>
            <a:cs typeface="Times New Roman" pitchFamily="18" charset="0"/>
          </a:endParaRPr>
        </a:p>
      </xdr:txBody>
    </xdr:sp>
    <xdr:clientData/>
  </xdr:twoCellAnchor>
  <xdr:twoCellAnchor>
    <xdr:from>
      <xdr:col>0</xdr:col>
      <xdr:colOff>457201</xdr:colOff>
      <xdr:row>62</xdr:row>
      <xdr:rowOff>47625</xdr:rowOff>
    </xdr:from>
    <xdr:to>
      <xdr:col>6</xdr:col>
      <xdr:colOff>962025</xdr:colOff>
      <xdr:row>63</xdr:row>
      <xdr:rowOff>95250</xdr:rowOff>
    </xdr:to>
    <xdr:sp macro="" textlink="">
      <xdr:nvSpPr>
        <xdr:cNvPr id="7" name="TextBox 6">
          <a:extLst>
            <a:ext uri="{FF2B5EF4-FFF2-40B4-BE49-F238E27FC236}">
              <a16:creationId xmlns:a16="http://schemas.microsoft.com/office/drawing/2014/main" id="{23145A75-8822-42F8-B733-E591D38FBB3E}"/>
            </a:ext>
          </a:extLst>
        </xdr:cNvPr>
        <xdr:cNvSpPr txBox="1"/>
      </xdr:nvSpPr>
      <xdr:spPr>
        <a:xfrm>
          <a:off x="457201" y="12296775"/>
          <a:ext cx="8372474" cy="247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200" b="1">
              <a:latin typeface="Times New Roman" pitchFamily="18" charset="0"/>
              <a:cs typeface="Times New Roman" pitchFamily="18" charset="0"/>
            </a:rPr>
            <a:t>The accrual is already figured for you using embedded formulas</a:t>
          </a:r>
          <a:r>
            <a:rPr lang="en-US" sz="1200" b="1" baseline="0">
              <a:latin typeface="Times New Roman" pitchFamily="18" charset="0"/>
              <a:cs typeface="Times New Roman" pitchFamily="18" charset="0"/>
            </a:rPr>
            <a:t>.  Do not enter any numbers in the box below!!!!!!!</a:t>
          </a:r>
          <a:endParaRPr lang="en-US" sz="1200" b="1">
            <a:latin typeface="Times New Roman" pitchFamily="18" charset="0"/>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12</xdr:row>
      <xdr:rowOff>28575</xdr:rowOff>
    </xdr:from>
    <xdr:to>
      <xdr:col>6</xdr:col>
      <xdr:colOff>314325</xdr:colOff>
      <xdr:row>16</xdr:row>
      <xdr:rowOff>152401</xdr:rowOff>
    </xdr:to>
    <xdr:sp macro="" textlink="">
      <xdr:nvSpPr>
        <xdr:cNvPr id="2" name="TextBox 1">
          <a:extLst>
            <a:ext uri="{FF2B5EF4-FFF2-40B4-BE49-F238E27FC236}">
              <a16:creationId xmlns:a16="http://schemas.microsoft.com/office/drawing/2014/main" id="{93B32A1C-F0B3-40C6-9AC3-7FAC2A0DCAFE}"/>
            </a:ext>
          </a:extLst>
        </xdr:cNvPr>
        <xdr:cNvSpPr txBox="1"/>
      </xdr:nvSpPr>
      <xdr:spPr>
        <a:xfrm>
          <a:off x="209550" y="2295525"/>
          <a:ext cx="6181725" cy="9239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l" rtl="1">
            <a:defRPr sz="1000"/>
          </a:pPr>
          <a:r>
            <a:rPr lang="en-US" sz="1200" b="1" i="0" strike="noStrike">
              <a:solidFill>
                <a:srgbClr val="000000"/>
              </a:solidFill>
              <a:latin typeface="Times New Roman"/>
              <a:cs typeface="Times New Roman"/>
            </a:rPr>
            <a:t>Rationale:</a:t>
          </a: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Part Time position became provisional full-time in 2015. </a:t>
          </a:r>
        </a:p>
      </xdr:txBody>
    </xdr:sp>
    <xdr:clientData/>
  </xdr:twoCellAnchor>
  <xdr:twoCellAnchor>
    <xdr:from>
      <xdr:col>9</xdr:col>
      <xdr:colOff>371475</xdr:colOff>
      <xdr:row>20</xdr:row>
      <xdr:rowOff>66675</xdr:rowOff>
    </xdr:from>
    <xdr:to>
      <xdr:col>11</xdr:col>
      <xdr:colOff>590550</xdr:colOff>
      <xdr:row>27</xdr:row>
      <xdr:rowOff>123825</xdr:rowOff>
    </xdr:to>
    <xdr:sp macro="" textlink="">
      <xdr:nvSpPr>
        <xdr:cNvPr id="3" name="TextBox 2">
          <a:extLst>
            <a:ext uri="{FF2B5EF4-FFF2-40B4-BE49-F238E27FC236}">
              <a16:creationId xmlns:a16="http://schemas.microsoft.com/office/drawing/2014/main" id="{0BF24D32-8239-44E3-BBC4-AA6420242415}"/>
            </a:ext>
          </a:extLst>
        </xdr:cNvPr>
        <xdr:cNvSpPr txBox="1"/>
      </xdr:nvSpPr>
      <xdr:spPr>
        <a:xfrm>
          <a:off x="9867900" y="12915900"/>
          <a:ext cx="1438275"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l" rtl="1">
            <a:defRPr sz="1000"/>
          </a:pPr>
          <a:endParaRPr lang="en-US" sz="1200" b="0" i="0" strike="noStrike">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10</xdr:row>
      <xdr:rowOff>133351</xdr:rowOff>
    </xdr:from>
    <xdr:to>
      <xdr:col>3</xdr:col>
      <xdr:colOff>1419225</xdr:colOff>
      <xdr:row>15</xdr:row>
      <xdr:rowOff>76200</xdr:rowOff>
    </xdr:to>
    <xdr:sp macro="" textlink="">
      <xdr:nvSpPr>
        <xdr:cNvPr id="2" name="TextBox 1">
          <a:extLst>
            <a:ext uri="{FF2B5EF4-FFF2-40B4-BE49-F238E27FC236}">
              <a16:creationId xmlns:a16="http://schemas.microsoft.com/office/drawing/2014/main" id="{817B762D-EA59-4DC5-8F84-6ED97E6BA125}"/>
            </a:ext>
          </a:extLst>
        </xdr:cNvPr>
        <xdr:cNvSpPr txBox="1"/>
      </xdr:nvSpPr>
      <xdr:spPr>
        <a:xfrm>
          <a:off x="142875" y="2133601"/>
          <a:ext cx="6915150" cy="9429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r>
            <a:rPr lang="en-US" sz="1200" b="1" i="0" strike="noStrike">
              <a:solidFill>
                <a:srgbClr val="000000"/>
              </a:solidFill>
              <a:latin typeface="Times New Roman"/>
              <a:cs typeface="Times New Roman"/>
            </a:rPr>
            <a:t>Rationale:  </a:t>
          </a:r>
          <a:r>
            <a:rPr lang="en-US" sz="1100" b="0" i="0" baseline="0">
              <a:solidFill>
                <a:schemeClr val="dk1"/>
              </a:solidFill>
              <a:effectLst/>
              <a:latin typeface="+mn-lt"/>
              <a:ea typeface="+mn-ea"/>
              <a:cs typeface="+mn-cs"/>
            </a:rPr>
            <a:t>Current mileage rate is </a:t>
          </a:r>
          <a:r>
            <a:rPr lang="en-US" sz="1100" b="1" i="0" u="sng" baseline="0">
              <a:solidFill>
                <a:schemeClr val="dk1"/>
              </a:solidFill>
              <a:effectLst/>
              <a:latin typeface="+mn-lt"/>
              <a:ea typeface="+mn-ea"/>
              <a:cs typeface="+mn-cs"/>
            </a:rPr>
            <a:t>62.5 </a:t>
          </a:r>
          <a:r>
            <a:rPr lang="en-US" sz="1100" b="0" i="0" baseline="0">
              <a:solidFill>
                <a:schemeClr val="dk1"/>
              </a:solidFill>
              <a:effectLst/>
              <a:latin typeface="+mn-lt"/>
              <a:ea typeface="+mn-ea"/>
              <a:cs typeface="+mn-cs"/>
            </a:rPr>
            <a:t>cents per mile.</a:t>
          </a:r>
          <a:endParaRPr lang="en-US" sz="1100">
            <a:effectLst/>
          </a:endParaRPr>
        </a:p>
        <a:p>
          <a:pPr algn="l" rtl="1">
            <a:defRPr sz="1000"/>
          </a:pPr>
          <a:endParaRPr lang="en-US" sz="1200" b="0" i="0" u="sng" strike="noStrike">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266700</xdr:colOff>
      <xdr:row>11</xdr:row>
      <xdr:rowOff>9526</xdr:rowOff>
    </xdr:from>
    <xdr:to>
      <xdr:col>3</xdr:col>
      <xdr:colOff>1447800</xdr:colOff>
      <xdr:row>17</xdr:row>
      <xdr:rowOff>28575</xdr:rowOff>
    </xdr:to>
    <xdr:sp macro="" textlink="">
      <xdr:nvSpPr>
        <xdr:cNvPr id="3" name="TextBox 2">
          <a:extLst>
            <a:ext uri="{FF2B5EF4-FFF2-40B4-BE49-F238E27FC236}">
              <a16:creationId xmlns:a16="http://schemas.microsoft.com/office/drawing/2014/main" id="{7AD66469-090A-4D75-9C78-155B078634D5}"/>
            </a:ext>
          </a:extLst>
        </xdr:cNvPr>
        <xdr:cNvSpPr txBox="1"/>
      </xdr:nvSpPr>
      <xdr:spPr>
        <a:xfrm>
          <a:off x="266700" y="2209801"/>
          <a:ext cx="6924675" cy="12191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l" rtl="1">
            <a:lnSpc>
              <a:spcPts val="1200"/>
            </a:lnSpc>
            <a:defRPr sz="1000"/>
          </a:pPr>
          <a:r>
            <a:rPr lang="en-US" sz="1200" b="1" i="0" strike="noStrike">
              <a:solidFill>
                <a:srgbClr val="000000"/>
              </a:solidFill>
              <a:latin typeface="Times New Roman"/>
              <a:cs typeface="Times New Roman"/>
            </a:rPr>
            <a:t>Rationale: </a:t>
          </a:r>
          <a:endParaRPr lang="en-US" sz="1200" b="0" i="0" strike="noStrike">
            <a:solidFill>
              <a:srgbClr val="000000"/>
            </a:solidFill>
            <a:latin typeface="Times New Roman"/>
            <a:cs typeface="Times New Roman"/>
          </a:endParaRPr>
        </a:p>
        <a:p>
          <a:pPr algn="l" rtl="1">
            <a:lnSpc>
              <a:spcPts val="1200"/>
            </a:lnSpc>
            <a:defRPr sz="1000"/>
          </a:pPr>
          <a:endParaRPr lang="en-US" sz="1200" b="0" i="0" strike="noStrike">
            <a:solidFill>
              <a:srgbClr val="000000"/>
            </a:solidFill>
            <a:latin typeface="Times New Roman"/>
            <a:cs typeface="Times New Roman"/>
          </a:endParaRPr>
        </a:p>
        <a:p>
          <a:pPr algn="l" rtl="1">
            <a:lnSpc>
              <a:spcPts val="1100"/>
            </a:lnSpc>
            <a:defRPr sz="1000"/>
          </a:pPr>
          <a:r>
            <a:rPr lang="en-US" sz="1200" b="0" i="0" strike="noStrike">
              <a:solidFill>
                <a:srgbClr val="000000"/>
              </a:solidFill>
              <a:latin typeface="Times New Roman"/>
              <a:cs typeface="Times New Roman"/>
            </a:rPr>
            <a:t>Members of the Commission and staff attend conferences and meetings out of the area for which a fee may be charged.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47626</xdr:colOff>
      <xdr:row>9</xdr:row>
      <xdr:rowOff>161926</xdr:rowOff>
    </xdr:from>
    <xdr:to>
      <xdr:col>3</xdr:col>
      <xdr:colOff>1209676</xdr:colOff>
      <xdr:row>25</xdr:row>
      <xdr:rowOff>342901</xdr:rowOff>
    </xdr:to>
    <xdr:sp macro="" textlink="">
      <xdr:nvSpPr>
        <xdr:cNvPr id="2" name="TextBox 1">
          <a:extLst>
            <a:ext uri="{FF2B5EF4-FFF2-40B4-BE49-F238E27FC236}">
              <a16:creationId xmlns:a16="http://schemas.microsoft.com/office/drawing/2014/main" id="{2CA8D29D-AE7F-410A-86FD-5037783E936D}"/>
            </a:ext>
          </a:extLst>
        </xdr:cNvPr>
        <xdr:cNvSpPr txBox="1"/>
      </xdr:nvSpPr>
      <xdr:spPr>
        <a:xfrm>
          <a:off x="47626" y="1876426"/>
          <a:ext cx="6800850" cy="51625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l" rtl="1">
            <a:defRPr sz="1000"/>
          </a:pPr>
          <a:r>
            <a:rPr lang="en-US" sz="1200" b="1" i="0" strike="noStrike">
              <a:solidFill>
                <a:srgbClr val="000000"/>
              </a:solidFill>
              <a:latin typeface="Times New Roman"/>
              <a:cs typeface="Times New Roman"/>
            </a:rPr>
            <a:t>Rationale: </a:t>
          </a:r>
        </a:p>
        <a:p>
          <a:pPr algn="l" rtl="1">
            <a:defRPr sz="1000"/>
          </a:pPr>
          <a:endParaRPr lang="en-US" sz="1200" b="1" i="0" strike="noStrike">
            <a:solidFill>
              <a:srgbClr val="000000"/>
            </a:solidFill>
            <a:latin typeface="Times New Roman"/>
            <a:cs typeface="Times New Roman"/>
          </a:endParaRPr>
        </a:p>
        <a:p>
          <a:pPr algn="l" rtl="1">
            <a:defRPr sz="1000"/>
          </a:pPr>
          <a:r>
            <a:rPr lang="en-US" sz="1200" b="1" i="0" strike="noStrike">
              <a:solidFill>
                <a:srgbClr val="000000"/>
              </a:solidFill>
              <a:latin typeface="Times New Roman"/>
              <a:cs typeface="Times New Roman"/>
            </a:rPr>
            <a:t>Expenditures from this line item are</a:t>
          </a:r>
          <a:r>
            <a:rPr lang="en-US" sz="1200" b="1" i="0" strike="noStrike" baseline="0">
              <a:solidFill>
                <a:srgbClr val="000000"/>
              </a:solidFill>
              <a:latin typeface="Times New Roman"/>
              <a:cs typeface="Times New Roman"/>
            </a:rPr>
            <a:t> episodic and unpredictable. They do not occur each year, but may occur in any given year.  For example, a time-sensitive open space grant opportunity could require two high-end land appraisals at a total cost of $5,000.  Insufficient funds in this line item would then prevent Shelton from applying for the grant. </a:t>
          </a:r>
          <a:endParaRPr lang="en-US" sz="1200" b="1"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Consultants may be needed in the process of reviewing plans and engineering construction drawings, or maintenance</a:t>
          </a:r>
          <a:r>
            <a:rPr lang="en-US" sz="1200" b="0" i="0" strike="noStrike" baseline="0">
              <a:solidFill>
                <a:srgbClr val="000000"/>
              </a:solidFill>
              <a:latin typeface="Times New Roman"/>
              <a:cs typeface="Times New Roman"/>
            </a:rPr>
            <a:t> of the Shelton Lakes Recreation Path. </a:t>
          </a: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A</a:t>
          </a:r>
          <a:r>
            <a:rPr lang="en-US" sz="1200" b="0" i="0" strike="noStrike" baseline="0">
              <a:solidFill>
                <a:srgbClr val="000000"/>
              </a:solidFill>
              <a:latin typeface="Times New Roman"/>
              <a:cs typeface="Times New Roman"/>
            </a:rPr>
            <a:t> consultant may be hired to prepare a preliminary engineering study for restoration of a portion of the history Shelton Locks. </a:t>
          </a: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Maps, brochures, visual aids and handouts are all used for the Shelton Open Space inventory program and for the Shelton Farm and Forest Protection Program.</a:t>
          </a: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In the Commission's review of new subdivision plans submitted to the Planning and Zoning Commission, and applications to the Shelton Farm and Forest Protection Program, we may use professional consultants.</a:t>
          </a: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Appraisals, Environmental Phase I studies and surveys are an integral part of the process in applying for the purchase of open space land or the purchase of developmental rights.</a:t>
          </a: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Surveys of presently owned City Open Space may be warranted to prevent further infringement Newly Acquired properties are surveyed and marked. It is hoped to survey/pin at least 2 parcels per year.</a:t>
          </a: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Title searches may be needed in the process to acquire open space.</a:t>
          </a:r>
        </a:p>
        <a:p>
          <a:pPr algn="l" rtl="1">
            <a:defRPr sz="1000"/>
          </a:pPr>
          <a:endParaRPr lang="en-US" sz="1200" b="0" i="0" strike="noStrike">
            <a:solidFill>
              <a:srgbClr val="000000"/>
            </a:solidFill>
            <a:latin typeface="Times New Roman"/>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180975</xdr:colOff>
      <xdr:row>10</xdr:row>
      <xdr:rowOff>152399</xdr:rowOff>
    </xdr:from>
    <xdr:to>
      <xdr:col>3</xdr:col>
      <xdr:colOff>1266825</xdr:colOff>
      <xdr:row>20</xdr:row>
      <xdr:rowOff>28575</xdr:rowOff>
    </xdr:to>
    <xdr:sp macro="" textlink="">
      <xdr:nvSpPr>
        <xdr:cNvPr id="2" name="TextBox 1">
          <a:extLst>
            <a:ext uri="{FF2B5EF4-FFF2-40B4-BE49-F238E27FC236}">
              <a16:creationId xmlns:a16="http://schemas.microsoft.com/office/drawing/2014/main" id="{C20B468F-7B68-4B94-A22D-E6D7EED4F986}"/>
            </a:ext>
          </a:extLst>
        </xdr:cNvPr>
        <xdr:cNvSpPr txBox="1"/>
      </xdr:nvSpPr>
      <xdr:spPr>
        <a:xfrm>
          <a:off x="180975" y="2152649"/>
          <a:ext cx="6753225" cy="18764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l" rtl="1">
            <a:defRPr sz="1000"/>
          </a:pPr>
          <a:r>
            <a:rPr lang="en-US" sz="1200" b="1" i="0" strike="noStrike">
              <a:solidFill>
                <a:srgbClr val="000000"/>
              </a:solidFill>
              <a:latin typeface="Times New Roman"/>
              <a:cs typeface="Times New Roman"/>
            </a:rPr>
            <a:t>Rationale:</a:t>
          </a:r>
          <a:r>
            <a:rPr lang="en-US" sz="1200" b="0" i="0" strike="noStrike">
              <a:solidFill>
                <a:srgbClr val="000000"/>
              </a:solidFill>
              <a:latin typeface="Times New Roman"/>
              <a:cs typeface="Times New Roman"/>
            </a:rPr>
            <a:t> </a:t>
          </a:r>
        </a:p>
        <a:p>
          <a:pPr algn="l" rtl="1">
            <a:defRPr sz="1000"/>
          </a:pPr>
          <a:r>
            <a:rPr lang="en-US" sz="1200" b="1" i="0" strike="noStrike">
              <a:solidFill>
                <a:srgbClr val="000000"/>
              </a:solidFill>
              <a:latin typeface="Times New Roman"/>
              <a:cs typeface="Times New Roman"/>
            </a:rPr>
            <a:t> </a:t>
          </a:r>
        </a:p>
        <a:p>
          <a:pPr algn="l" rtl="1">
            <a:defRPr sz="1000"/>
          </a:pPr>
          <a:r>
            <a:rPr lang="en-US" sz="1200" b="0" i="0" strike="noStrike">
              <a:solidFill>
                <a:srgbClr val="000000"/>
              </a:solidFill>
              <a:latin typeface="Times New Roman"/>
              <a:cs typeface="Times New Roman"/>
            </a:rPr>
            <a:t>Agendas, minutes and other materials were occasionally sent out via the post office. Stamps were used for some of these mailings. In adopting environmental principals, postal service use has been kept to a minimum, and when required makes use of the City Hall postage meter rather than the post office mailings needing reimbursement.</a:t>
          </a:r>
        </a:p>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142874</xdr:colOff>
      <xdr:row>10</xdr:row>
      <xdr:rowOff>142877</xdr:rowOff>
    </xdr:from>
    <xdr:to>
      <xdr:col>3</xdr:col>
      <xdr:colOff>1447799</xdr:colOff>
      <xdr:row>20</xdr:row>
      <xdr:rowOff>95251</xdr:rowOff>
    </xdr:to>
    <xdr:sp macro="" textlink="">
      <xdr:nvSpPr>
        <xdr:cNvPr id="2" name="TextBox 1">
          <a:extLst>
            <a:ext uri="{FF2B5EF4-FFF2-40B4-BE49-F238E27FC236}">
              <a16:creationId xmlns:a16="http://schemas.microsoft.com/office/drawing/2014/main" id="{004CBF65-FFB0-4ABB-B296-07DFD8B7460C}"/>
            </a:ext>
          </a:extLst>
        </xdr:cNvPr>
        <xdr:cNvSpPr txBox="1"/>
      </xdr:nvSpPr>
      <xdr:spPr>
        <a:xfrm>
          <a:off x="142874" y="2143127"/>
          <a:ext cx="6943725" cy="19526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l" rtl="1">
            <a:defRPr sz="1000"/>
          </a:pPr>
          <a:r>
            <a:rPr lang="en-US" sz="1200" b="1" i="0" strike="noStrike">
              <a:solidFill>
                <a:srgbClr val="000000"/>
              </a:solidFill>
              <a:latin typeface="Times New Roman"/>
              <a:cs typeface="Times New Roman"/>
            </a:rPr>
            <a:t>Rationale: </a:t>
          </a: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Materials for mapping, grants, brochures, reports and displays are used to promote and support Conservation Commission programs. Note that Conservation makes extensive use of the Internet and social media to share information electronically. </a:t>
          </a:r>
        </a:p>
        <a:p>
          <a:pPr algn="l" rtl="1">
            <a:defRPr sz="1000"/>
          </a:pP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7"/>
  <sheetViews>
    <sheetView tabSelected="1" topLeftCell="A25" workbookViewId="0">
      <selection activeCell="B25" sqref="B25:G26"/>
    </sheetView>
  </sheetViews>
  <sheetFormatPr defaultRowHeight="18" x14ac:dyDescent="0.25"/>
  <cols>
    <col min="1" max="1" width="11.7109375" style="102" customWidth="1"/>
    <col min="2" max="6" width="9.140625" style="102"/>
    <col min="7" max="7" width="78.28515625" style="102" customWidth="1"/>
    <col min="8" max="262" width="9.140625" style="102"/>
    <col min="263" max="263" width="43.7109375" style="102" customWidth="1"/>
    <col min="264" max="518" width="9.140625" style="102"/>
    <col min="519" max="519" width="43.7109375" style="102" customWidth="1"/>
    <col min="520" max="774" width="9.140625" style="102"/>
    <col min="775" max="775" width="43.7109375" style="102" customWidth="1"/>
    <col min="776" max="1030" width="9.140625" style="102"/>
    <col min="1031" max="1031" width="43.7109375" style="102" customWidth="1"/>
    <col min="1032" max="1286" width="9.140625" style="102"/>
    <col min="1287" max="1287" width="43.7109375" style="102" customWidth="1"/>
    <col min="1288" max="1542" width="9.140625" style="102"/>
    <col min="1543" max="1543" width="43.7109375" style="102" customWidth="1"/>
    <col min="1544" max="1798" width="9.140625" style="102"/>
    <col min="1799" max="1799" width="43.7109375" style="102" customWidth="1"/>
    <col min="1800" max="2054" width="9.140625" style="102"/>
    <col min="2055" max="2055" width="43.7109375" style="102" customWidth="1"/>
    <col min="2056" max="2310" width="9.140625" style="102"/>
    <col min="2311" max="2311" width="43.7109375" style="102" customWidth="1"/>
    <col min="2312" max="2566" width="9.140625" style="102"/>
    <col min="2567" max="2567" width="43.7109375" style="102" customWidth="1"/>
    <col min="2568" max="2822" width="9.140625" style="102"/>
    <col min="2823" max="2823" width="43.7109375" style="102" customWidth="1"/>
    <col min="2824" max="3078" width="9.140625" style="102"/>
    <col min="3079" max="3079" width="43.7109375" style="102" customWidth="1"/>
    <col min="3080" max="3334" width="9.140625" style="102"/>
    <col min="3335" max="3335" width="43.7109375" style="102" customWidth="1"/>
    <col min="3336" max="3590" width="9.140625" style="102"/>
    <col min="3591" max="3591" width="43.7109375" style="102" customWidth="1"/>
    <col min="3592" max="3846" width="9.140625" style="102"/>
    <col min="3847" max="3847" width="43.7109375" style="102" customWidth="1"/>
    <col min="3848" max="4102" width="9.140625" style="102"/>
    <col min="4103" max="4103" width="43.7109375" style="102" customWidth="1"/>
    <col min="4104" max="4358" width="9.140625" style="102"/>
    <col min="4359" max="4359" width="43.7109375" style="102" customWidth="1"/>
    <col min="4360" max="4614" width="9.140625" style="102"/>
    <col min="4615" max="4615" width="43.7109375" style="102" customWidth="1"/>
    <col min="4616" max="4870" width="9.140625" style="102"/>
    <col min="4871" max="4871" width="43.7109375" style="102" customWidth="1"/>
    <col min="4872" max="5126" width="9.140625" style="102"/>
    <col min="5127" max="5127" width="43.7109375" style="102" customWidth="1"/>
    <col min="5128" max="5382" width="9.140625" style="102"/>
    <col min="5383" max="5383" width="43.7109375" style="102" customWidth="1"/>
    <col min="5384" max="5638" width="9.140625" style="102"/>
    <col min="5639" max="5639" width="43.7109375" style="102" customWidth="1"/>
    <col min="5640" max="5894" width="9.140625" style="102"/>
    <col min="5895" max="5895" width="43.7109375" style="102" customWidth="1"/>
    <col min="5896" max="6150" width="9.140625" style="102"/>
    <col min="6151" max="6151" width="43.7109375" style="102" customWidth="1"/>
    <col min="6152" max="6406" width="9.140625" style="102"/>
    <col min="6407" max="6407" width="43.7109375" style="102" customWidth="1"/>
    <col min="6408" max="6662" width="9.140625" style="102"/>
    <col min="6663" max="6663" width="43.7109375" style="102" customWidth="1"/>
    <col min="6664" max="6918" width="9.140625" style="102"/>
    <col min="6919" max="6919" width="43.7109375" style="102" customWidth="1"/>
    <col min="6920" max="7174" width="9.140625" style="102"/>
    <col min="7175" max="7175" width="43.7109375" style="102" customWidth="1"/>
    <col min="7176" max="7430" width="9.140625" style="102"/>
    <col min="7431" max="7431" width="43.7109375" style="102" customWidth="1"/>
    <col min="7432" max="7686" width="9.140625" style="102"/>
    <col min="7687" max="7687" width="43.7109375" style="102" customWidth="1"/>
    <col min="7688" max="7942" width="9.140625" style="102"/>
    <col min="7943" max="7943" width="43.7109375" style="102" customWidth="1"/>
    <col min="7944" max="8198" width="9.140625" style="102"/>
    <col min="8199" max="8199" width="43.7109375" style="102" customWidth="1"/>
    <col min="8200" max="8454" width="9.140625" style="102"/>
    <col min="8455" max="8455" width="43.7109375" style="102" customWidth="1"/>
    <col min="8456" max="8710" width="9.140625" style="102"/>
    <col min="8711" max="8711" width="43.7109375" style="102" customWidth="1"/>
    <col min="8712" max="8966" width="9.140625" style="102"/>
    <col min="8967" max="8967" width="43.7109375" style="102" customWidth="1"/>
    <col min="8968" max="9222" width="9.140625" style="102"/>
    <col min="9223" max="9223" width="43.7109375" style="102" customWidth="1"/>
    <col min="9224" max="9478" width="9.140625" style="102"/>
    <col min="9479" max="9479" width="43.7109375" style="102" customWidth="1"/>
    <col min="9480" max="9734" width="9.140625" style="102"/>
    <col min="9735" max="9735" width="43.7109375" style="102" customWidth="1"/>
    <col min="9736" max="9990" width="9.140625" style="102"/>
    <col min="9991" max="9991" width="43.7109375" style="102" customWidth="1"/>
    <col min="9992" max="10246" width="9.140625" style="102"/>
    <col min="10247" max="10247" width="43.7109375" style="102" customWidth="1"/>
    <col min="10248" max="10502" width="9.140625" style="102"/>
    <col min="10503" max="10503" width="43.7109375" style="102" customWidth="1"/>
    <col min="10504" max="10758" width="9.140625" style="102"/>
    <col min="10759" max="10759" width="43.7109375" style="102" customWidth="1"/>
    <col min="10760" max="11014" width="9.140625" style="102"/>
    <col min="11015" max="11015" width="43.7109375" style="102" customWidth="1"/>
    <col min="11016" max="11270" width="9.140625" style="102"/>
    <col min="11271" max="11271" width="43.7109375" style="102" customWidth="1"/>
    <col min="11272" max="11526" width="9.140625" style="102"/>
    <col min="11527" max="11527" width="43.7109375" style="102" customWidth="1"/>
    <col min="11528" max="11782" width="9.140625" style="102"/>
    <col min="11783" max="11783" width="43.7109375" style="102" customWidth="1"/>
    <col min="11784" max="12038" width="9.140625" style="102"/>
    <col min="12039" max="12039" width="43.7109375" style="102" customWidth="1"/>
    <col min="12040" max="12294" width="9.140625" style="102"/>
    <col min="12295" max="12295" width="43.7109375" style="102" customWidth="1"/>
    <col min="12296" max="12550" width="9.140625" style="102"/>
    <col min="12551" max="12551" width="43.7109375" style="102" customWidth="1"/>
    <col min="12552" max="12806" width="9.140625" style="102"/>
    <col min="12807" max="12807" width="43.7109375" style="102" customWidth="1"/>
    <col min="12808" max="13062" width="9.140625" style="102"/>
    <col min="13063" max="13063" width="43.7109375" style="102" customWidth="1"/>
    <col min="13064" max="13318" width="9.140625" style="102"/>
    <col min="13319" max="13319" width="43.7109375" style="102" customWidth="1"/>
    <col min="13320" max="13574" width="9.140625" style="102"/>
    <col min="13575" max="13575" width="43.7109375" style="102" customWidth="1"/>
    <col min="13576" max="13830" width="9.140625" style="102"/>
    <col min="13831" max="13831" width="43.7109375" style="102" customWidth="1"/>
    <col min="13832" max="14086" width="9.140625" style="102"/>
    <col min="14087" max="14087" width="43.7109375" style="102" customWidth="1"/>
    <col min="14088" max="14342" width="9.140625" style="102"/>
    <col min="14343" max="14343" width="43.7109375" style="102" customWidth="1"/>
    <col min="14344" max="14598" width="9.140625" style="102"/>
    <col min="14599" max="14599" width="43.7109375" style="102" customWidth="1"/>
    <col min="14600" max="14854" width="9.140625" style="102"/>
    <col min="14855" max="14855" width="43.7109375" style="102" customWidth="1"/>
    <col min="14856" max="15110" width="9.140625" style="102"/>
    <col min="15111" max="15111" width="43.7109375" style="102" customWidth="1"/>
    <col min="15112" max="15366" width="9.140625" style="102"/>
    <col min="15367" max="15367" width="43.7109375" style="102" customWidth="1"/>
    <col min="15368" max="15622" width="9.140625" style="102"/>
    <col min="15623" max="15623" width="43.7109375" style="102" customWidth="1"/>
    <col min="15624" max="15878" width="9.140625" style="102"/>
    <col min="15879" max="15879" width="43.7109375" style="102" customWidth="1"/>
    <col min="15880" max="16134" width="9.140625" style="102"/>
    <col min="16135" max="16135" width="43.7109375" style="102" customWidth="1"/>
    <col min="16136" max="16384" width="9.140625" style="102"/>
  </cols>
  <sheetData>
    <row r="1" spans="1:7" ht="15" customHeight="1" x14ac:dyDescent="0.3">
      <c r="A1" s="101"/>
    </row>
    <row r="2" spans="1:7" ht="15" customHeight="1" x14ac:dyDescent="0.3">
      <c r="A2" s="101" t="s">
        <v>6</v>
      </c>
      <c r="B2" s="101" t="s">
        <v>165</v>
      </c>
      <c r="D2" s="136"/>
    </row>
    <row r="3" spans="1:7" ht="15" customHeight="1" x14ac:dyDescent="0.3">
      <c r="A3" s="101"/>
    </row>
    <row r="4" spans="1:7" ht="15" customHeight="1" x14ac:dyDescent="0.3">
      <c r="A4" s="101" t="s">
        <v>84</v>
      </c>
      <c r="B4" s="101" t="s">
        <v>85</v>
      </c>
    </row>
    <row r="5" spans="1:7" ht="15" customHeight="1" x14ac:dyDescent="0.3">
      <c r="A5" s="101"/>
    </row>
    <row r="6" spans="1:7" ht="15" customHeight="1" x14ac:dyDescent="0.3">
      <c r="A6" s="101" t="s">
        <v>86</v>
      </c>
      <c r="B6" s="101" t="s">
        <v>87</v>
      </c>
    </row>
    <row r="7" spans="1:7" ht="15" customHeight="1" x14ac:dyDescent="0.3">
      <c r="A7" s="101"/>
    </row>
    <row r="8" spans="1:7" ht="15" customHeight="1" x14ac:dyDescent="0.3">
      <c r="A8" s="101" t="s">
        <v>166</v>
      </c>
      <c r="B8" s="101"/>
      <c r="C8" s="101"/>
      <c r="D8" s="101"/>
      <c r="E8" s="101"/>
      <c r="F8" s="101"/>
      <c r="G8" s="101"/>
    </row>
    <row r="9" spans="1:7" ht="15" customHeight="1" x14ac:dyDescent="0.3">
      <c r="A9" s="101"/>
    </row>
    <row r="10" spans="1:7" ht="15" customHeight="1" x14ac:dyDescent="0.3">
      <c r="A10" s="101"/>
    </row>
    <row r="11" spans="1:7" ht="42" customHeight="1" x14ac:dyDescent="0.3">
      <c r="A11" s="146" t="s">
        <v>167</v>
      </c>
      <c r="B11" s="146"/>
      <c r="C11" s="146"/>
      <c r="D11" s="146"/>
      <c r="E11" s="146"/>
      <c r="F11" s="146"/>
      <c r="G11" s="146"/>
    </row>
    <row r="12" spans="1:7" ht="15" customHeight="1" x14ac:dyDescent="0.3">
      <c r="A12" s="103"/>
    </row>
    <row r="13" spans="1:7" s="104" customFormat="1" ht="15" customHeight="1" x14ac:dyDescent="0.3">
      <c r="A13" s="146" t="s">
        <v>88</v>
      </c>
      <c r="B13" s="146"/>
      <c r="C13" s="146"/>
      <c r="D13" s="146"/>
      <c r="E13" s="146"/>
      <c r="F13" s="146"/>
      <c r="G13" s="146"/>
    </row>
    <row r="14" spans="1:7" ht="15" customHeight="1" x14ac:dyDescent="0.3">
      <c r="A14" s="103"/>
    </row>
    <row r="15" spans="1:7" s="104" customFormat="1" ht="89.25" customHeight="1" x14ac:dyDescent="0.3">
      <c r="A15" s="146" t="s">
        <v>89</v>
      </c>
      <c r="B15" s="146"/>
      <c r="C15" s="146"/>
      <c r="D15" s="146"/>
      <c r="E15" s="146"/>
      <c r="F15" s="146"/>
      <c r="G15" s="146"/>
    </row>
    <row r="16" spans="1:7" s="104" customFormat="1" ht="15" customHeight="1" x14ac:dyDescent="0.3">
      <c r="A16" s="105"/>
    </row>
    <row r="17" spans="1:7" s="104" customFormat="1" ht="15" customHeight="1" x14ac:dyDescent="0.3">
      <c r="A17" s="146" t="s">
        <v>90</v>
      </c>
      <c r="B17" s="146"/>
      <c r="C17" s="146"/>
      <c r="D17" s="146"/>
      <c r="E17" s="146"/>
      <c r="F17" s="146"/>
      <c r="G17" s="146"/>
    </row>
    <row r="18" spans="1:7" s="104" customFormat="1" ht="15" customHeight="1" x14ac:dyDescent="0.3">
      <c r="A18" s="105"/>
    </row>
    <row r="19" spans="1:7" s="104" customFormat="1" ht="15" customHeight="1" x14ac:dyDescent="0.3">
      <c r="A19" s="105" t="s">
        <v>91</v>
      </c>
      <c r="B19" s="147" t="s">
        <v>92</v>
      </c>
      <c r="C19" s="147"/>
      <c r="D19" s="147"/>
      <c r="E19" s="147"/>
      <c r="F19" s="147"/>
      <c r="G19" s="147"/>
    </row>
    <row r="20" spans="1:7" s="104" customFormat="1" ht="36.75" customHeight="1" x14ac:dyDescent="0.3">
      <c r="A20" s="105"/>
      <c r="B20" s="147"/>
      <c r="C20" s="147"/>
      <c r="D20" s="147"/>
      <c r="E20" s="147"/>
      <c r="F20" s="147"/>
      <c r="G20" s="147"/>
    </row>
    <row r="21" spans="1:7" s="104" customFormat="1" ht="15" customHeight="1" x14ac:dyDescent="0.3">
      <c r="A21" s="105"/>
      <c r="B21" s="144"/>
      <c r="C21" s="144"/>
      <c r="D21" s="144"/>
      <c r="E21" s="144"/>
      <c r="F21" s="144"/>
      <c r="G21" s="144"/>
    </row>
    <row r="22" spans="1:7" s="104" customFormat="1" ht="16.5" customHeight="1" x14ac:dyDescent="0.3">
      <c r="A22" s="105" t="s">
        <v>93</v>
      </c>
      <c r="B22" s="147" t="s">
        <v>168</v>
      </c>
      <c r="C22" s="147"/>
      <c r="D22" s="147"/>
      <c r="E22" s="147"/>
      <c r="F22" s="147"/>
      <c r="G22" s="147"/>
    </row>
    <row r="23" spans="1:7" s="104" customFormat="1" ht="39.75" customHeight="1" x14ac:dyDescent="0.3">
      <c r="A23" s="105"/>
      <c r="B23" s="147"/>
      <c r="C23" s="147"/>
      <c r="D23" s="147"/>
      <c r="E23" s="147"/>
      <c r="F23" s="147"/>
      <c r="G23" s="147"/>
    </row>
    <row r="24" spans="1:7" s="104" customFormat="1" ht="15" customHeight="1" x14ac:dyDescent="0.3">
      <c r="A24" s="105"/>
      <c r="B24" s="144"/>
      <c r="C24" s="144"/>
      <c r="D24" s="144"/>
      <c r="E24" s="144"/>
      <c r="F24" s="144"/>
      <c r="G24" s="144"/>
    </row>
    <row r="25" spans="1:7" s="104" customFormat="1" ht="18" customHeight="1" x14ac:dyDescent="0.3">
      <c r="A25" s="105" t="s">
        <v>94</v>
      </c>
      <c r="B25" s="147" t="s">
        <v>136</v>
      </c>
      <c r="C25" s="147"/>
      <c r="D25" s="147"/>
      <c r="E25" s="147"/>
      <c r="F25" s="147"/>
      <c r="G25" s="147"/>
    </row>
    <row r="26" spans="1:7" s="104" customFormat="1" ht="96" customHeight="1" x14ac:dyDescent="0.3">
      <c r="A26" s="106"/>
      <c r="B26" s="147"/>
      <c r="C26" s="147"/>
      <c r="D26" s="147"/>
      <c r="E26" s="147"/>
      <c r="F26" s="147"/>
      <c r="G26" s="147"/>
    </row>
    <row r="27" spans="1:7" s="104" customFormat="1" ht="15" customHeight="1" x14ac:dyDescent="0.3">
      <c r="A27" s="106"/>
      <c r="B27" s="144"/>
      <c r="C27" s="144"/>
      <c r="D27" s="144"/>
      <c r="E27" s="144"/>
      <c r="F27" s="144"/>
      <c r="G27" s="144"/>
    </row>
    <row r="28" spans="1:7" s="104" customFormat="1" ht="18" customHeight="1" x14ac:dyDescent="0.3">
      <c r="A28" s="105" t="s">
        <v>95</v>
      </c>
      <c r="B28" s="147" t="s">
        <v>181</v>
      </c>
      <c r="C28" s="147"/>
      <c r="D28" s="147"/>
      <c r="E28" s="147"/>
      <c r="F28" s="147"/>
      <c r="G28" s="147"/>
    </row>
    <row r="29" spans="1:7" s="104" customFormat="1" ht="129.75" customHeight="1" x14ac:dyDescent="0.3">
      <c r="A29" s="105"/>
      <c r="B29" s="147"/>
      <c r="C29" s="147"/>
      <c r="D29" s="147"/>
      <c r="E29" s="147"/>
      <c r="F29" s="147"/>
      <c r="G29" s="147"/>
    </row>
    <row r="30" spans="1:7" s="104" customFormat="1" ht="15" customHeight="1" x14ac:dyDescent="0.3">
      <c r="A30" s="105"/>
      <c r="B30" s="144"/>
      <c r="C30" s="144"/>
      <c r="D30" s="144"/>
      <c r="E30" s="144"/>
      <c r="F30" s="144"/>
      <c r="G30" s="144"/>
    </row>
    <row r="31" spans="1:7" s="104" customFormat="1" ht="18" customHeight="1" x14ac:dyDescent="0.25">
      <c r="B31" s="146" t="s">
        <v>169</v>
      </c>
      <c r="C31" s="146"/>
      <c r="D31" s="146"/>
      <c r="E31" s="146"/>
      <c r="F31" s="146"/>
      <c r="G31" s="146"/>
    </row>
    <row r="32" spans="1:7" s="104" customFormat="1" ht="75" customHeight="1" x14ac:dyDescent="0.3">
      <c r="A32" s="105"/>
      <c r="B32" s="146"/>
      <c r="C32" s="146"/>
      <c r="D32" s="146"/>
      <c r="E32" s="146"/>
      <c r="F32" s="146"/>
      <c r="G32" s="146"/>
    </row>
    <row r="33" spans="1:7" s="107" customFormat="1" ht="15" customHeight="1" x14ac:dyDescent="0.3">
      <c r="A33" s="143"/>
      <c r="B33" s="143"/>
      <c r="C33" s="143"/>
      <c r="D33" s="143"/>
      <c r="E33" s="143"/>
      <c r="F33" s="143"/>
      <c r="G33" s="143"/>
    </row>
    <row r="34" spans="1:7" s="104" customFormat="1" ht="57" customHeight="1" x14ac:dyDescent="0.3">
      <c r="B34" s="146" t="s">
        <v>96</v>
      </c>
      <c r="C34" s="146"/>
      <c r="D34" s="146"/>
      <c r="E34" s="146"/>
      <c r="F34" s="146"/>
      <c r="G34" s="146"/>
    </row>
    <row r="35" spans="1:7" s="104" customFormat="1" ht="15" customHeight="1" x14ac:dyDescent="0.3">
      <c r="A35" s="105"/>
    </row>
    <row r="36" spans="1:7" s="104" customFormat="1" ht="18" customHeight="1" x14ac:dyDescent="0.3">
      <c r="B36" s="147" t="s">
        <v>97</v>
      </c>
      <c r="C36" s="147"/>
      <c r="D36" s="147"/>
      <c r="E36" s="147"/>
      <c r="F36" s="147"/>
      <c r="G36" s="147"/>
    </row>
    <row r="37" spans="1:7" s="104" customFormat="1" ht="128.25" customHeight="1" x14ac:dyDescent="0.3">
      <c r="B37" s="148" t="s">
        <v>182</v>
      </c>
      <c r="C37" s="149"/>
      <c r="D37" s="149"/>
      <c r="E37" s="149"/>
      <c r="F37" s="149"/>
      <c r="G37" s="150"/>
    </row>
    <row r="38" spans="1:7" s="104" customFormat="1" ht="15" customHeight="1" x14ac:dyDescent="0.3">
      <c r="A38" s="106"/>
    </row>
    <row r="39" spans="1:7" s="104" customFormat="1" ht="15" customHeight="1" x14ac:dyDescent="0.3">
      <c r="A39" s="105" t="s">
        <v>98</v>
      </c>
      <c r="B39" s="147" t="s">
        <v>99</v>
      </c>
      <c r="C39" s="147"/>
      <c r="D39" s="147"/>
      <c r="E39" s="147"/>
      <c r="F39" s="147"/>
      <c r="G39" s="147"/>
    </row>
    <row r="40" spans="1:7" s="104" customFormat="1" ht="40.5" customHeight="1" x14ac:dyDescent="0.3">
      <c r="A40" s="105"/>
      <c r="B40" s="147"/>
      <c r="C40" s="147"/>
      <c r="D40" s="147"/>
      <c r="E40" s="147"/>
      <c r="F40" s="147"/>
      <c r="G40" s="147"/>
    </row>
    <row r="41" spans="1:7" s="104" customFormat="1" ht="15" customHeight="1" x14ac:dyDescent="0.3">
      <c r="A41" s="105"/>
      <c r="B41" s="144"/>
      <c r="C41" s="144"/>
      <c r="D41" s="144"/>
      <c r="E41" s="144"/>
      <c r="F41" s="144"/>
      <c r="G41" s="144"/>
    </row>
    <row r="42" spans="1:7" s="104" customFormat="1" ht="35.25" customHeight="1" x14ac:dyDescent="0.3">
      <c r="B42" s="146" t="s">
        <v>100</v>
      </c>
      <c r="C42" s="146"/>
      <c r="D42" s="146"/>
      <c r="E42" s="146"/>
      <c r="F42" s="146"/>
      <c r="G42" s="146"/>
    </row>
    <row r="43" spans="1:7" s="104" customFormat="1" ht="15" customHeight="1" x14ac:dyDescent="0.3">
      <c r="A43" s="105"/>
    </row>
    <row r="44" spans="1:7" s="104" customFormat="1" ht="15" customHeight="1" x14ac:dyDescent="0.3">
      <c r="A44" s="105" t="s">
        <v>101</v>
      </c>
      <c r="B44" s="147" t="s">
        <v>137</v>
      </c>
      <c r="C44" s="147"/>
      <c r="D44" s="147"/>
      <c r="E44" s="147"/>
      <c r="F44" s="147"/>
      <c r="G44" s="147"/>
    </row>
    <row r="45" spans="1:7" s="104" customFormat="1" ht="76.5" customHeight="1" x14ac:dyDescent="0.3">
      <c r="A45" s="105"/>
      <c r="B45" s="147"/>
      <c r="C45" s="147"/>
      <c r="D45" s="147"/>
      <c r="E45" s="147"/>
      <c r="F45" s="147"/>
      <c r="G45" s="147"/>
    </row>
    <row r="46" spans="1:7" s="104" customFormat="1" ht="15" customHeight="1" x14ac:dyDescent="0.3">
      <c r="A46" s="105"/>
      <c r="B46" s="144"/>
      <c r="C46" s="144"/>
      <c r="D46" s="144"/>
      <c r="E46" s="144"/>
      <c r="F46" s="144"/>
      <c r="G46" s="144"/>
    </row>
    <row r="47" spans="1:7" s="104" customFormat="1" ht="18" customHeight="1" x14ac:dyDescent="0.3">
      <c r="B47" s="146" t="s">
        <v>102</v>
      </c>
      <c r="C47" s="146"/>
      <c r="D47" s="146"/>
      <c r="E47" s="146"/>
      <c r="F47" s="146"/>
      <c r="G47" s="146"/>
    </row>
    <row r="48" spans="1:7" s="104" customFormat="1" ht="15" customHeight="1" x14ac:dyDescent="0.3">
      <c r="A48" s="105"/>
    </row>
    <row r="49" spans="1:7" s="104" customFormat="1" ht="15" customHeight="1" x14ac:dyDescent="0.3">
      <c r="B49" s="146" t="s">
        <v>103</v>
      </c>
      <c r="C49" s="146"/>
      <c r="D49" s="146"/>
      <c r="E49" s="146"/>
      <c r="F49" s="146"/>
      <c r="G49" s="146"/>
    </row>
    <row r="50" spans="1:7" s="104" customFormat="1" ht="15" customHeight="1" x14ac:dyDescent="0.3">
      <c r="B50" s="108"/>
      <c r="C50" s="146" t="s">
        <v>104</v>
      </c>
      <c r="D50" s="146"/>
      <c r="E50" s="146"/>
      <c r="F50" s="146"/>
      <c r="G50" s="146"/>
    </row>
    <row r="51" spans="1:7" s="104" customFormat="1" ht="15" customHeight="1" x14ac:dyDescent="0.3">
      <c r="C51" s="146" t="s">
        <v>105</v>
      </c>
      <c r="D51" s="146"/>
      <c r="E51" s="146"/>
      <c r="F51" s="146"/>
      <c r="G51" s="146"/>
    </row>
    <row r="52" spans="1:7" s="104" customFormat="1" ht="15" customHeight="1" x14ac:dyDescent="0.3">
      <c r="C52" s="146" t="s">
        <v>106</v>
      </c>
      <c r="D52" s="146"/>
      <c r="E52" s="146"/>
      <c r="F52" s="146"/>
      <c r="G52" s="146"/>
    </row>
    <row r="53" spans="1:7" s="104" customFormat="1" ht="15" customHeight="1" x14ac:dyDescent="0.3">
      <c r="C53" s="146" t="s">
        <v>107</v>
      </c>
      <c r="D53" s="146"/>
      <c r="E53" s="146"/>
      <c r="F53" s="146"/>
      <c r="G53" s="146"/>
    </row>
    <row r="54" spans="1:7" s="104" customFormat="1" ht="15" customHeight="1" x14ac:dyDescent="0.3">
      <c r="B54" s="146" t="s">
        <v>138</v>
      </c>
      <c r="C54" s="146"/>
      <c r="D54" s="146"/>
      <c r="E54" s="146"/>
      <c r="F54" s="146"/>
      <c r="G54" s="146"/>
    </row>
    <row r="55" spans="1:7" s="104" customFormat="1" ht="15" customHeight="1" x14ac:dyDescent="0.3">
      <c r="A55" s="108"/>
      <c r="B55" s="146" t="s">
        <v>139</v>
      </c>
      <c r="C55" s="146"/>
      <c r="D55" s="146"/>
      <c r="E55" s="146"/>
      <c r="F55" s="146"/>
      <c r="G55" s="146"/>
    </row>
    <row r="56" spans="1:7" s="104" customFormat="1" ht="15" customHeight="1" x14ac:dyDescent="0.3">
      <c r="A56" s="108"/>
      <c r="B56" s="146" t="s">
        <v>140</v>
      </c>
      <c r="C56" s="146"/>
      <c r="D56" s="146"/>
      <c r="E56" s="146"/>
      <c r="F56" s="146"/>
      <c r="G56" s="146"/>
    </row>
    <row r="57" spans="1:7" s="104" customFormat="1" ht="15" customHeight="1" x14ac:dyDescent="0.3">
      <c r="B57" s="146" t="s">
        <v>110</v>
      </c>
      <c r="C57" s="146"/>
      <c r="D57" s="146"/>
      <c r="E57" s="146"/>
      <c r="F57" s="146"/>
      <c r="G57" s="146"/>
    </row>
    <row r="58" spans="1:7" s="104" customFormat="1" ht="15" customHeight="1" x14ac:dyDescent="0.3">
      <c r="A58" s="105"/>
    </row>
    <row r="59" spans="1:7" s="104" customFormat="1" ht="15" customHeight="1" x14ac:dyDescent="0.3">
      <c r="A59" s="108"/>
      <c r="B59" s="146" t="s">
        <v>111</v>
      </c>
      <c r="C59" s="146"/>
      <c r="D59" s="146"/>
      <c r="E59" s="146"/>
      <c r="F59" s="146"/>
      <c r="G59" s="146"/>
    </row>
    <row r="60" spans="1:7" s="104" customFormat="1" ht="15" customHeight="1" x14ac:dyDescent="0.3">
      <c r="C60" s="146" t="s">
        <v>104</v>
      </c>
      <c r="D60" s="146"/>
      <c r="E60" s="146"/>
      <c r="F60" s="146"/>
      <c r="G60" s="146"/>
    </row>
    <row r="61" spans="1:7" s="104" customFormat="1" ht="15" customHeight="1" x14ac:dyDescent="0.3">
      <c r="C61" s="146" t="s">
        <v>105</v>
      </c>
      <c r="D61" s="146"/>
      <c r="E61" s="146"/>
      <c r="F61" s="146"/>
      <c r="G61" s="146"/>
    </row>
    <row r="62" spans="1:7" s="104" customFormat="1" ht="15" customHeight="1" x14ac:dyDescent="0.3">
      <c r="C62" s="146" t="s">
        <v>112</v>
      </c>
      <c r="D62" s="146"/>
      <c r="E62" s="146"/>
      <c r="F62" s="146"/>
      <c r="G62" s="146"/>
    </row>
    <row r="63" spans="1:7" s="104" customFormat="1" ht="15" customHeight="1" x14ac:dyDescent="0.3">
      <c r="C63" s="146" t="s">
        <v>107</v>
      </c>
      <c r="D63" s="146"/>
      <c r="E63" s="146"/>
      <c r="F63" s="146"/>
      <c r="G63" s="146"/>
    </row>
    <row r="64" spans="1:7" s="104" customFormat="1" ht="15" customHeight="1" x14ac:dyDescent="0.3">
      <c r="B64" s="146" t="s">
        <v>108</v>
      </c>
      <c r="C64" s="146"/>
      <c r="D64" s="146"/>
      <c r="E64" s="146"/>
      <c r="F64" s="146"/>
      <c r="G64" s="146"/>
    </row>
    <row r="65" spans="1:7" s="104" customFormat="1" ht="15" customHeight="1" x14ac:dyDescent="0.3">
      <c r="A65" s="108"/>
      <c r="B65" s="146" t="s">
        <v>109</v>
      </c>
      <c r="C65" s="146"/>
      <c r="D65" s="146"/>
      <c r="E65" s="146"/>
      <c r="F65" s="146"/>
      <c r="G65" s="146"/>
    </row>
    <row r="66" spans="1:7" s="104" customFormat="1" ht="15" customHeight="1" x14ac:dyDescent="0.3">
      <c r="A66" s="108"/>
      <c r="B66" s="146" t="s">
        <v>113</v>
      </c>
      <c r="C66" s="146"/>
      <c r="D66" s="146"/>
      <c r="E66" s="146"/>
      <c r="F66" s="146"/>
      <c r="G66" s="146"/>
    </row>
    <row r="67" spans="1:7" s="104" customFormat="1" ht="15" customHeight="1" x14ac:dyDescent="0.3">
      <c r="A67" s="108"/>
      <c r="B67" s="146" t="s">
        <v>114</v>
      </c>
      <c r="C67" s="146"/>
      <c r="D67" s="146"/>
      <c r="E67" s="146"/>
      <c r="F67" s="146"/>
      <c r="G67" s="146"/>
    </row>
    <row r="68" spans="1:7" s="104" customFormat="1" ht="15" customHeight="1" x14ac:dyDescent="0.3">
      <c r="A68" s="105"/>
    </row>
    <row r="69" spans="1:7" s="104" customFormat="1" ht="15" customHeight="1" x14ac:dyDescent="0.3">
      <c r="A69" s="108"/>
      <c r="B69" s="146" t="s">
        <v>115</v>
      </c>
      <c r="C69" s="146"/>
      <c r="D69" s="146"/>
      <c r="E69" s="146"/>
      <c r="F69" s="146"/>
      <c r="G69" s="146"/>
    </row>
    <row r="70" spans="1:7" s="104" customFormat="1" ht="15" customHeight="1" x14ac:dyDescent="0.3">
      <c r="C70" s="146" t="s">
        <v>116</v>
      </c>
      <c r="D70" s="146"/>
      <c r="E70" s="146"/>
      <c r="F70" s="146"/>
      <c r="G70" s="146"/>
    </row>
    <row r="71" spans="1:7" s="104" customFormat="1" ht="15" customHeight="1" x14ac:dyDescent="0.3">
      <c r="C71" s="146" t="s">
        <v>117</v>
      </c>
      <c r="D71" s="146"/>
      <c r="E71" s="146"/>
      <c r="F71" s="146"/>
      <c r="G71" s="146"/>
    </row>
    <row r="72" spans="1:7" s="104" customFormat="1" ht="15" customHeight="1" x14ac:dyDescent="0.3">
      <c r="C72" s="146" t="s">
        <v>118</v>
      </c>
      <c r="D72" s="146"/>
      <c r="E72" s="146"/>
      <c r="F72" s="146"/>
      <c r="G72" s="146"/>
    </row>
    <row r="73" spans="1:7" s="104" customFormat="1" ht="15" customHeight="1" x14ac:dyDescent="0.3">
      <c r="C73" s="146" t="s">
        <v>119</v>
      </c>
      <c r="D73" s="146"/>
      <c r="E73" s="146"/>
      <c r="F73" s="146"/>
      <c r="G73" s="146"/>
    </row>
    <row r="74" spans="1:7" s="104" customFormat="1" ht="15" customHeight="1" x14ac:dyDescent="0.3">
      <c r="C74" s="146" t="s">
        <v>120</v>
      </c>
      <c r="D74" s="146"/>
      <c r="E74" s="146"/>
      <c r="F74" s="146"/>
      <c r="G74" s="146"/>
    </row>
    <row r="75" spans="1:7" s="104" customFormat="1" ht="15" customHeight="1" x14ac:dyDescent="0.3">
      <c r="C75" s="146" t="s">
        <v>121</v>
      </c>
      <c r="D75" s="146"/>
      <c r="E75" s="146"/>
      <c r="F75" s="146"/>
      <c r="G75" s="146"/>
    </row>
    <row r="76" spans="1:7" s="104" customFormat="1" ht="15" customHeight="1" x14ac:dyDescent="0.3">
      <c r="B76" s="146" t="s">
        <v>122</v>
      </c>
      <c r="C76" s="146"/>
      <c r="D76" s="146"/>
      <c r="E76" s="146"/>
      <c r="F76" s="146"/>
      <c r="G76" s="146"/>
    </row>
    <row r="77" spans="1:7" s="104" customFormat="1" ht="15" customHeight="1" x14ac:dyDescent="0.3">
      <c r="B77" s="143"/>
      <c r="C77" s="143"/>
      <c r="D77" s="143"/>
      <c r="E77" s="143"/>
      <c r="F77" s="143"/>
      <c r="G77" s="143"/>
    </row>
    <row r="78" spans="1:7" s="104" customFormat="1" ht="37.5" customHeight="1" x14ac:dyDescent="0.3">
      <c r="A78" s="108"/>
      <c r="B78" s="146" t="s">
        <v>123</v>
      </c>
      <c r="C78" s="146"/>
      <c r="D78" s="146"/>
      <c r="E78" s="146"/>
      <c r="F78" s="146"/>
      <c r="G78" s="146"/>
    </row>
    <row r="79" spans="1:7" s="104" customFormat="1" ht="15" customHeight="1" x14ac:dyDescent="0.3">
      <c r="A79" s="105"/>
    </row>
    <row r="80" spans="1:7" s="104" customFormat="1" ht="15" customHeight="1" x14ac:dyDescent="0.3">
      <c r="A80" s="105" t="s">
        <v>124</v>
      </c>
      <c r="B80" s="147" t="s">
        <v>125</v>
      </c>
      <c r="C80" s="147"/>
      <c r="D80" s="147"/>
      <c r="E80" s="147"/>
      <c r="F80" s="147"/>
      <c r="G80" s="147"/>
    </row>
    <row r="81" spans="1:7" s="104" customFormat="1" ht="39" customHeight="1" x14ac:dyDescent="0.3">
      <c r="A81" s="106"/>
      <c r="B81" s="147"/>
      <c r="C81" s="147"/>
      <c r="D81" s="147"/>
      <c r="E81" s="147"/>
      <c r="F81" s="147"/>
      <c r="G81" s="147"/>
    </row>
    <row r="82" spans="1:7" s="104" customFormat="1" ht="15" customHeight="1" x14ac:dyDescent="0.3">
      <c r="A82" s="106"/>
      <c r="B82" s="144"/>
      <c r="C82" s="144"/>
      <c r="D82" s="144"/>
      <c r="E82" s="144"/>
      <c r="F82" s="144"/>
      <c r="G82" s="144"/>
    </row>
    <row r="83" spans="1:7" s="104" customFormat="1" ht="15" customHeight="1" x14ac:dyDescent="0.3">
      <c r="A83" s="146" t="s">
        <v>126</v>
      </c>
      <c r="B83" s="146"/>
      <c r="C83" s="146"/>
      <c r="D83" s="146"/>
      <c r="E83" s="146"/>
      <c r="F83" s="146"/>
      <c r="G83" s="146"/>
    </row>
    <row r="84" spans="1:7" s="104" customFormat="1" ht="15" customHeight="1" x14ac:dyDescent="0.3">
      <c r="A84" s="146" t="s">
        <v>127</v>
      </c>
      <c r="B84" s="146"/>
      <c r="C84" s="146"/>
      <c r="D84" s="146"/>
      <c r="E84" s="146"/>
      <c r="F84" s="146"/>
      <c r="G84" s="146"/>
    </row>
    <row r="85" spans="1:7" s="104" customFormat="1" ht="16.5" customHeight="1" x14ac:dyDescent="0.3">
      <c r="A85" s="146" t="s">
        <v>128</v>
      </c>
      <c r="B85" s="146"/>
      <c r="C85" s="146"/>
      <c r="D85" s="146"/>
      <c r="E85" s="146"/>
      <c r="F85" s="146"/>
      <c r="G85" s="146"/>
    </row>
    <row r="86" spans="1:7" s="104" customFormat="1" ht="15" customHeight="1" x14ac:dyDescent="0.3">
      <c r="A86" s="143"/>
    </row>
    <row r="87" spans="1:7" s="104" customFormat="1" ht="15" customHeight="1" x14ac:dyDescent="0.3">
      <c r="A87" s="146" t="s">
        <v>162</v>
      </c>
      <c r="B87" s="146"/>
      <c r="C87" s="146"/>
      <c r="D87" s="146"/>
      <c r="E87" s="146"/>
      <c r="F87" s="146"/>
      <c r="G87" s="146"/>
    </row>
    <row r="88" spans="1:7" s="104" customFormat="1" ht="18" customHeight="1" x14ac:dyDescent="0.3">
      <c r="A88" s="146" t="s">
        <v>163</v>
      </c>
      <c r="B88" s="146"/>
      <c r="C88" s="146"/>
      <c r="D88" s="146"/>
      <c r="E88" s="146"/>
      <c r="F88" s="146"/>
      <c r="G88" s="146"/>
    </row>
    <row r="89" spans="1:7" s="104" customFormat="1" ht="18.75" x14ac:dyDescent="0.3">
      <c r="A89" s="143"/>
    </row>
    <row r="90" spans="1:7" s="104" customFormat="1" ht="18.75" x14ac:dyDescent="0.3">
      <c r="A90" s="143"/>
    </row>
    <row r="91" spans="1:7" s="104" customFormat="1" ht="18.75" x14ac:dyDescent="0.3">
      <c r="A91" s="143" t="s">
        <v>170</v>
      </c>
    </row>
    <row r="92" spans="1:7" s="104" customFormat="1" ht="18.75" x14ac:dyDescent="0.3">
      <c r="A92" s="105"/>
    </row>
    <row r="93" spans="1:7" s="104" customFormat="1" ht="18" customHeight="1" x14ac:dyDescent="0.3">
      <c r="A93" s="146" t="s">
        <v>129</v>
      </c>
      <c r="B93" s="146"/>
      <c r="C93" s="146"/>
      <c r="D93" s="146"/>
      <c r="E93" s="146"/>
      <c r="F93" s="146"/>
      <c r="G93" s="146"/>
    </row>
    <row r="94" spans="1:7" s="104" customFormat="1" ht="15.75" customHeight="1" x14ac:dyDescent="0.3">
      <c r="A94" s="146" t="s">
        <v>130</v>
      </c>
      <c r="B94" s="146"/>
      <c r="C94" s="146"/>
      <c r="D94" s="146"/>
      <c r="E94" s="146"/>
      <c r="F94" s="146"/>
      <c r="G94" s="146"/>
    </row>
    <row r="95" spans="1:7" s="104" customFormat="1" ht="16.5" customHeight="1" x14ac:dyDescent="0.3">
      <c r="A95" s="146" t="s">
        <v>131</v>
      </c>
      <c r="B95" s="146"/>
      <c r="C95" s="146"/>
      <c r="D95" s="146"/>
      <c r="E95" s="146"/>
      <c r="F95" s="146"/>
      <c r="G95" s="146"/>
    </row>
    <row r="96" spans="1:7" s="104" customFormat="1" ht="15.75" customHeight="1" x14ac:dyDescent="0.3">
      <c r="A96" s="146" t="s">
        <v>132</v>
      </c>
      <c r="B96" s="146"/>
      <c r="C96" s="146"/>
      <c r="D96" s="146"/>
      <c r="E96" s="146"/>
      <c r="F96" s="146"/>
      <c r="G96" s="146"/>
    </row>
    <row r="97" spans="1:7" s="104" customFormat="1" ht="18" customHeight="1" x14ac:dyDescent="0.3">
      <c r="A97" s="146" t="s">
        <v>133</v>
      </c>
      <c r="B97" s="146"/>
      <c r="C97" s="146"/>
      <c r="D97" s="146"/>
      <c r="E97" s="146"/>
      <c r="F97" s="146"/>
      <c r="G97" s="146"/>
    </row>
  </sheetData>
  <mergeCells count="54">
    <mergeCell ref="B22:G23"/>
    <mergeCell ref="A11:G11"/>
    <mergeCell ref="A13:G13"/>
    <mergeCell ref="A15:G15"/>
    <mergeCell ref="A17:G17"/>
    <mergeCell ref="B19:G20"/>
    <mergeCell ref="C50:G50"/>
    <mergeCell ref="B25:G26"/>
    <mergeCell ref="B28:G29"/>
    <mergeCell ref="B31:G32"/>
    <mergeCell ref="B34:G34"/>
    <mergeCell ref="B36:G36"/>
    <mergeCell ref="B37:G37"/>
    <mergeCell ref="B39:G40"/>
    <mergeCell ref="B42:G42"/>
    <mergeCell ref="B44:G45"/>
    <mergeCell ref="B47:G47"/>
    <mergeCell ref="B49:G49"/>
    <mergeCell ref="C63:G63"/>
    <mergeCell ref="C51:G51"/>
    <mergeCell ref="C52:G52"/>
    <mergeCell ref="C53:G53"/>
    <mergeCell ref="B54:G54"/>
    <mergeCell ref="B55:G55"/>
    <mergeCell ref="B56:G56"/>
    <mergeCell ref="B57:G57"/>
    <mergeCell ref="B59:G59"/>
    <mergeCell ref="C60:G60"/>
    <mergeCell ref="C61:G61"/>
    <mergeCell ref="C62:G62"/>
    <mergeCell ref="B76:G76"/>
    <mergeCell ref="B64:G64"/>
    <mergeCell ref="B65:G65"/>
    <mergeCell ref="B66:G66"/>
    <mergeCell ref="B67:G67"/>
    <mergeCell ref="B69:G69"/>
    <mergeCell ref="C70:G70"/>
    <mergeCell ref="C71:G71"/>
    <mergeCell ref="C72:G72"/>
    <mergeCell ref="C73:G73"/>
    <mergeCell ref="C74:G74"/>
    <mergeCell ref="C75:G75"/>
    <mergeCell ref="A97:G97"/>
    <mergeCell ref="B78:G78"/>
    <mergeCell ref="B80:G81"/>
    <mergeCell ref="A83:G83"/>
    <mergeCell ref="A84:G84"/>
    <mergeCell ref="A85:G85"/>
    <mergeCell ref="A87:G87"/>
    <mergeCell ref="A88:G88"/>
    <mergeCell ref="A93:G93"/>
    <mergeCell ref="A94:G94"/>
    <mergeCell ref="A95:G95"/>
    <mergeCell ref="A96:G96"/>
  </mergeCells>
  <printOptions horizontalCentered="1"/>
  <pageMargins left="0.7" right="0.7" top="0.75" bottom="0.75" header="0.3" footer="0.3"/>
  <pageSetup scale="68" fitToHeight="2" orientation="portrait" r:id="rId1"/>
  <headerFooter>
    <oddFooter>&amp;C1300 - Conservation Commission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F26"/>
  <sheetViews>
    <sheetView workbookViewId="0">
      <selection activeCell="B8" sqref="B8"/>
    </sheetView>
  </sheetViews>
  <sheetFormatPr defaultRowHeight="15.75" x14ac:dyDescent="0.25"/>
  <cols>
    <col min="1" max="1" width="28.140625" style="1" bestFit="1" customWidth="1"/>
    <col min="2" max="2" width="25.140625" style="1" customWidth="1"/>
    <col min="3" max="3" width="31.7109375" style="1" bestFit="1" customWidth="1"/>
    <col min="4" max="4" width="25.140625" style="1" customWidth="1"/>
    <col min="5" max="5" width="9.140625" style="1"/>
    <col min="6" max="6" width="19.42578125" style="1" customWidth="1"/>
    <col min="7" max="16384" width="9.140625" style="1"/>
  </cols>
  <sheetData>
    <row r="1" spans="1:6" x14ac:dyDescent="0.25">
      <c r="A1" s="191" t="str">
        <f>+'10.01'!A1:G1</f>
        <v>Budget Form #4</v>
      </c>
      <c r="B1" s="191"/>
      <c r="C1" s="191"/>
      <c r="D1" s="191"/>
    </row>
    <row r="2" spans="1:6" x14ac:dyDescent="0.25">
      <c r="A2" s="10"/>
      <c r="B2" s="7"/>
      <c r="C2" s="18"/>
      <c r="D2" s="19"/>
    </row>
    <row r="3" spans="1:6" x14ac:dyDescent="0.25">
      <c r="A3" s="192" t="str">
        <f>+'10.01'!A3:G3</f>
        <v>FY2024 Expenditure Budget Request Analysis</v>
      </c>
      <c r="B3" s="192"/>
      <c r="C3" s="192"/>
      <c r="D3" s="192"/>
    </row>
    <row r="4" spans="1:6" x14ac:dyDescent="0.25">
      <c r="A4" s="10"/>
      <c r="B4" s="7"/>
      <c r="C4" s="7"/>
      <c r="D4" s="11"/>
    </row>
    <row r="5" spans="1:6" x14ac:dyDescent="0.25">
      <c r="A5" s="7" t="s">
        <v>6</v>
      </c>
      <c r="B5" s="55">
        <f>+'Budget Request'!B5</f>
        <v>0</v>
      </c>
      <c r="C5" s="7" t="s">
        <v>1</v>
      </c>
      <c r="D5" s="56">
        <f>+'Budget Request'!F5</f>
        <v>0</v>
      </c>
    </row>
    <row r="6" spans="1:6" x14ac:dyDescent="0.25">
      <c r="A6" s="7" t="s">
        <v>2</v>
      </c>
      <c r="B6" s="54" t="str">
        <f>+'Budget Request'!B6</f>
        <v>Conservation Commission</v>
      </c>
      <c r="C6" s="7" t="s">
        <v>29</v>
      </c>
      <c r="D6" s="54">
        <f>+'Budget Request'!F6</f>
        <v>1300</v>
      </c>
    </row>
    <row r="7" spans="1:6" x14ac:dyDescent="0.25">
      <c r="A7" s="7" t="s">
        <v>3</v>
      </c>
      <c r="B7" s="52">
        <v>40.049999999999997</v>
      </c>
      <c r="C7" s="7" t="s">
        <v>4</v>
      </c>
      <c r="D7" s="8" t="s">
        <v>64</v>
      </c>
    </row>
    <row r="8" spans="1:6" x14ac:dyDescent="0.25">
      <c r="A8" s="44" t="str">
        <f>'Budget Request'!E11</f>
        <v xml:space="preserve">FY2024 Requested Budget </v>
      </c>
      <c r="B8" s="51"/>
      <c r="C8" s="45" t="str">
        <f>'Budget Request'!D11</f>
        <v>FY2023 Budget</v>
      </c>
      <c r="D8" s="33">
        <f>'Budget Request'!D17</f>
        <v>1</v>
      </c>
    </row>
    <row r="9" spans="1:6" x14ac:dyDescent="0.25">
      <c r="A9" s="7" t="s">
        <v>39</v>
      </c>
      <c r="B9" s="50">
        <f>(B8/D8)-1</f>
        <v>-1</v>
      </c>
      <c r="C9" s="44" t="str">
        <f>'Budget Request'!C11</f>
        <v>FY2022 Actual</v>
      </c>
      <c r="D9" s="33">
        <f>'Budget Request'!C17</f>
        <v>0</v>
      </c>
    </row>
    <row r="10" spans="1:6" x14ac:dyDescent="0.25">
      <c r="A10" s="7"/>
      <c r="B10" s="57"/>
    </row>
    <row r="11" spans="1:6" x14ac:dyDescent="0.25">
      <c r="D11" s="3"/>
    </row>
    <row r="12" spans="1:6" x14ac:dyDescent="0.25">
      <c r="A12" s="5"/>
      <c r="D12" s="3"/>
      <c r="F12" s="91" t="s">
        <v>74</v>
      </c>
    </row>
    <row r="13" spans="1:6" x14ac:dyDescent="0.25">
      <c r="A13" s="5"/>
      <c r="D13" s="3"/>
    </row>
    <row r="14" spans="1:6" x14ac:dyDescent="0.25">
      <c r="A14" s="5"/>
      <c r="D14" s="3"/>
    </row>
    <row r="15" spans="1:6" x14ac:dyDescent="0.25">
      <c r="A15" s="5"/>
      <c r="D15" s="3"/>
    </row>
    <row r="16" spans="1:6" x14ac:dyDescent="0.25">
      <c r="A16" s="5"/>
      <c r="D16" s="3"/>
    </row>
    <row r="17" spans="1:4" x14ac:dyDescent="0.25">
      <c r="A17" s="5"/>
      <c r="D17" s="3"/>
    </row>
    <row r="19" spans="1:4" x14ac:dyDescent="0.25">
      <c r="D19" s="3"/>
    </row>
    <row r="20" spans="1:4" x14ac:dyDescent="0.25">
      <c r="D20" s="3"/>
    </row>
    <row r="21" spans="1:4" x14ac:dyDescent="0.25">
      <c r="D21" s="3"/>
    </row>
    <row r="22" spans="1:4" x14ac:dyDescent="0.25">
      <c r="D22" s="3"/>
    </row>
    <row r="23" spans="1:4" x14ac:dyDescent="0.25">
      <c r="D23" s="3"/>
    </row>
    <row r="24" spans="1:4" x14ac:dyDescent="0.25">
      <c r="D24" s="3"/>
    </row>
    <row r="25" spans="1:4" x14ac:dyDescent="0.25">
      <c r="D25" s="3"/>
    </row>
    <row r="26" spans="1:4" x14ac:dyDescent="0.25">
      <c r="D26" s="3"/>
    </row>
  </sheetData>
  <sheetProtection formatCells="0" insertRows="0" selectLockedCells="1"/>
  <mergeCells count="2">
    <mergeCell ref="A1:D1"/>
    <mergeCell ref="A3:D3"/>
  </mergeCells>
  <phoneticPr fontId="7" type="noConversion"/>
  <hyperlinks>
    <hyperlink ref="F12" location="'Budget Request'!A1" display="BUDGET REQUEST" xr:uid="{00000000-0004-0000-0A00-000000000000}"/>
  </hyperlinks>
  <printOptions horizontalCentered="1"/>
  <pageMargins left="0.7" right="0.7" top="0.93" bottom="0.68" header="0.24" footer="0.23"/>
  <pageSetup scale="83" orientation="portrait" horizontalDpi="300" verticalDpi="300" r:id="rId1"/>
  <headerFooter>
    <oddFooter>&amp;C1300 - Conservation Commission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F39"/>
  <sheetViews>
    <sheetView workbookViewId="0">
      <selection activeCell="B8" sqref="B8"/>
    </sheetView>
  </sheetViews>
  <sheetFormatPr defaultRowHeight="15.75" x14ac:dyDescent="0.25"/>
  <cols>
    <col min="1" max="1" width="28.140625" style="1" bestFit="1" customWidth="1"/>
    <col min="2" max="2" width="24.7109375" style="1" customWidth="1"/>
    <col min="3" max="3" width="31.7109375" style="1" bestFit="1" customWidth="1"/>
    <col min="4" max="4" width="24.7109375" style="1" customWidth="1"/>
    <col min="5" max="5" width="9.140625" style="1"/>
    <col min="6" max="6" width="17.5703125" style="1" customWidth="1"/>
    <col min="7" max="16384" width="9.140625" style="1"/>
  </cols>
  <sheetData>
    <row r="1" spans="1:6" x14ac:dyDescent="0.25">
      <c r="A1" s="191" t="str">
        <f>+'10.01'!A1:G1</f>
        <v>Budget Form #4</v>
      </c>
      <c r="B1" s="191"/>
      <c r="C1" s="191"/>
      <c r="D1" s="191"/>
    </row>
    <row r="2" spans="1:6" x14ac:dyDescent="0.25">
      <c r="A2" s="10"/>
      <c r="B2" s="7"/>
      <c r="C2" s="18"/>
      <c r="D2" s="19"/>
    </row>
    <row r="3" spans="1:6" x14ac:dyDescent="0.25">
      <c r="A3" s="192" t="str">
        <f>+'10.01'!A3:G3</f>
        <v>FY2024 Expenditure Budget Request Analysis</v>
      </c>
      <c r="B3" s="192"/>
      <c r="C3" s="192"/>
      <c r="D3" s="192"/>
    </row>
    <row r="4" spans="1:6" x14ac:dyDescent="0.25">
      <c r="A4" s="10"/>
      <c r="B4" s="7"/>
      <c r="C4" s="7"/>
      <c r="D4" s="11"/>
    </row>
    <row r="5" spans="1:6" x14ac:dyDescent="0.25">
      <c r="A5" s="7" t="s">
        <v>6</v>
      </c>
      <c r="B5" s="55">
        <f>+'Budget Request'!B5</f>
        <v>0</v>
      </c>
      <c r="C5" s="7" t="s">
        <v>1</v>
      </c>
      <c r="D5" s="56">
        <f>+'Budget Request'!F5</f>
        <v>0</v>
      </c>
    </row>
    <row r="6" spans="1:6" x14ac:dyDescent="0.25">
      <c r="A6" s="7" t="s">
        <v>2</v>
      </c>
      <c r="B6" s="54" t="str">
        <f>+'Budget Request'!B6</f>
        <v>Conservation Commission</v>
      </c>
      <c r="C6" s="7" t="s">
        <v>29</v>
      </c>
      <c r="D6" s="54">
        <f>+'Budget Request'!F6</f>
        <v>1300</v>
      </c>
    </row>
    <row r="7" spans="1:6" x14ac:dyDescent="0.25">
      <c r="A7" s="7" t="s">
        <v>3</v>
      </c>
      <c r="B7" s="52">
        <v>40.090000000000003</v>
      </c>
      <c r="C7" s="7" t="s">
        <v>4</v>
      </c>
      <c r="D7" s="8" t="s">
        <v>65</v>
      </c>
    </row>
    <row r="8" spans="1:6" x14ac:dyDescent="0.25">
      <c r="A8" s="44" t="str">
        <f>'Budget Request'!E11</f>
        <v xml:space="preserve">FY2024 Requested Budget </v>
      </c>
      <c r="B8" s="51"/>
      <c r="C8" s="45" t="str">
        <f>'Budget Request'!D11</f>
        <v>FY2023 Budget</v>
      </c>
      <c r="D8" s="33">
        <f>'Budget Request'!D18</f>
        <v>400</v>
      </c>
    </row>
    <row r="9" spans="1:6" x14ac:dyDescent="0.25">
      <c r="A9" s="7" t="s">
        <v>39</v>
      </c>
      <c r="B9" s="50">
        <f>(B8/D8)-1</f>
        <v>-1</v>
      </c>
      <c r="C9" s="44" t="str">
        <f>'Budget Request'!C11</f>
        <v>FY2022 Actual</v>
      </c>
      <c r="D9" s="92">
        <f>'Budget Request'!C18</f>
        <v>312</v>
      </c>
    </row>
    <row r="10" spans="1:6" x14ac:dyDescent="0.25">
      <c r="A10" s="7"/>
      <c r="B10" s="35"/>
    </row>
    <row r="11" spans="1:6" x14ac:dyDescent="0.25">
      <c r="A11" s="5"/>
    </row>
    <row r="12" spans="1:6" x14ac:dyDescent="0.25">
      <c r="A12" s="5"/>
      <c r="F12" s="91" t="s">
        <v>74</v>
      </c>
    </row>
    <row r="13" spans="1:6" x14ac:dyDescent="0.25">
      <c r="D13" s="3"/>
    </row>
    <row r="14" spans="1:6" x14ac:dyDescent="0.25">
      <c r="D14" s="3"/>
    </row>
    <row r="15" spans="1:6" x14ac:dyDescent="0.25">
      <c r="D15" s="3"/>
    </row>
    <row r="16" spans="1:6" x14ac:dyDescent="0.25">
      <c r="D16" s="3"/>
    </row>
    <row r="17" spans="4:4" x14ac:dyDescent="0.25">
      <c r="D17" s="3"/>
    </row>
    <row r="18" spans="4:4" x14ac:dyDescent="0.25">
      <c r="D18" s="3"/>
    </row>
    <row r="19" spans="4:4" x14ac:dyDescent="0.25">
      <c r="D19" s="3"/>
    </row>
    <row r="20" spans="4:4" x14ac:dyDescent="0.25">
      <c r="D20" s="3"/>
    </row>
    <row r="21" spans="4:4" x14ac:dyDescent="0.25">
      <c r="D21" s="3"/>
    </row>
    <row r="22" spans="4:4" x14ac:dyDescent="0.25">
      <c r="D22" s="3"/>
    </row>
    <row r="23" spans="4:4" x14ac:dyDescent="0.25">
      <c r="D23" s="3"/>
    </row>
    <row r="24" spans="4:4" x14ac:dyDescent="0.25">
      <c r="D24" s="3"/>
    </row>
    <row r="25" spans="4:4" x14ac:dyDescent="0.25">
      <c r="D25" s="3"/>
    </row>
    <row r="26" spans="4:4" x14ac:dyDescent="0.25">
      <c r="D26" s="3"/>
    </row>
    <row r="27" spans="4:4" x14ac:dyDescent="0.25">
      <c r="D27" s="3"/>
    </row>
    <row r="28" spans="4:4" x14ac:dyDescent="0.25">
      <c r="D28" s="3"/>
    </row>
    <row r="29" spans="4:4" x14ac:dyDescent="0.25">
      <c r="D29" s="3"/>
    </row>
    <row r="30" spans="4:4" x14ac:dyDescent="0.25">
      <c r="D30" s="3"/>
    </row>
    <row r="31" spans="4:4" x14ac:dyDescent="0.25">
      <c r="D31" s="3"/>
    </row>
    <row r="32" spans="4:4" x14ac:dyDescent="0.25">
      <c r="D32" s="3"/>
    </row>
    <row r="33" spans="4:4" x14ac:dyDescent="0.25">
      <c r="D33" s="3"/>
    </row>
    <row r="34" spans="4:4" x14ac:dyDescent="0.25">
      <c r="D34" s="3"/>
    </row>
    <row r="35" spans="4:4" x14ac:dyDescent="0.25">
      <c r="D35" s="3"/>
    </row>
    <row r="36" spans="4:4" x14ac:dyDescent="0.25">
      <c r="D36" s="3"/>
    </row>
    <row r="37" spans="4:4" x14ac:dyDescent="0.25">
      <c r="D37" s="3"/>
    </row>
    <row r="38" spans="4:4" x14ac:dyDescent="0.25">
      <c r="D38" s="3"/>
    </row>
    <row r="39" spans="4:4" x14ac:dyDescent="0.25">
      <c r="D39" s="3"/>
    </row>
  </sheetData>
  <sheetProtection formatCells="0" insertRows="0" selectLockedCells="1"/>
  <mergeCells count="2">
    <mergeCell ref="A1:D1"/>
    <mergeCell ref="A3:D3"/>
  </mergeCells>
  <phoneticPr fontId="7" type="noConversion"/>
  <hyperlinks>
    <hyperlink ref="F12" location="'Budget Request'!A1" display="BUDGET REQUEST" xr:uid="{00000000-0004-0000-0B00-000000000000}"/>
  </hyperlinks>
  <printOptions horizontalCentered="1"/>
  <pageMargins left="0.67" right="0.75" top="0.75" bottom="0.75" header="0.3" footer="0.3"/>
  <pageSetup scale="84" orientation="portrait" horizontalDpi="300" verticalDpi="300" r:id="rId1"/>
  <headerFooter>
    <oddFooter>&amp;C1300 - Conservation Commission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F31"/>
  <sheetViews>
    <sheetView workbookViewId="0">
      <selection activeCell="B8" sqref="B8"/>
    </sheetView>
  </sheetViews>
  <sheetFormatPr defaultRowHeight="15.75" x14ac:dyDescent="0.25"/>
  <cols>
    <col min="1" max="1" width="28.140625" style="1" bestFit="1" customWidth="1"/>
    <col min="2" max="2" width="25.140625" style="1" customWidth="1"/>
    <col min="3" max="3" width="31.7109375" style="1" bestFit="1" customWidth="1"/>
    <col min="4" max="4" width="25.140625" style="1" customWidth="1"/>
    <col min="5" max="5" width="9.140625" style="1"/>
    <col min="6" max="6" width="18.5703125" style="1" customWidth="1"/>
    <col min="7" max="16384" width="9.140625" style="1"/>
  </cols>
  <sheetData>
    <row r="1" spans="1:6" x14ac:dyDescent="0.25">
      <c r="A1" s="191" t="str">
        <f>+'10.01'!A1:G1</f>
        <v>Budget Form #4</v>
      </c>
      <c r="B1" s="191"/>
      <c r="C1" s="191"/>
      <c r="D1" s="191"/>
    </row>
    <row r="2" spans="1:6" x14ac:dyDescent="0.25">
      <c r="A2" s="10"/>
      <c r="B2" s="7"/>
      <c r="C2" s="18"/>
      <c r="D2" s="19"/>
    </row>
    <row r="3" spans="1:6" x14ac:dyDescent="0.25">
      <c r="A3" s="192" t="str">
        <f>+'10.01'!A3:G3</f>
        <v>FY2024 Expenditure Budget Request Analysis</v>
      </c>
      <c r="B3" s="192"/>
      <c r="C3" s="192"/>
      <c r="D3" s="192"/>
    </row>
    <row r="4" spans="1:6" x14ac:dyDescent="0.25">
      <c r="A4" s="10"/>
      <c r="B4" s="7"/>
      <c r="C4" s="7"/>
      <c r="D4" s="11"/>
    </row>
    <row r="5" spans="1:6" x14ac:dyDescent="0.25">
      <c r="A5" s="7" t="s">
        <v>6</v>
      </c>
      <c r="B5" s="55">
        <f>+'Budget Request'!B5</f>
        <v>0</v>
      </c>
      <c r="C5" s="7" t="s">
        <v>1</v>
      </c>
      <c r="D5" s="56">
        <f>+'Budget Request'!F5</f>
        <v>0</v>
      </c>
    </row>
    <row r="6" spans="1:6" x14ac:dyDescent="0.25">
      <c r="A6" s="7" t="s">
        <v>2</v>
      </c>
      <c r="B6" s="54" t="str">
        <f>+'Budget Request'!B6</f>
        <v>Conservation Commission</v>
      </c>
      <c r="C6" s="7" t="s">
        <v>29</v>
      </c>
      <c r="D6" s="54">
        <f>+'Budget Request'!F6</f>
        <v>1300</v>
      </c>
    </row>
    <row r="7" spans="1:6" x14ac:dyDescent="0.25">
      <c r="A7" s="7" t="s">
        <v>3</v>
      </c>
      <c r="B7" s="52">
        <v>40.450000000000003</v>
      </c>
      <c r="C7" s="7" t="s">
        <v>4</v>
      </c>
      <c r="D7" s="8" t="s">
        <v>66</v>
      </c>
    </row>
    <row r="8" spans="1:6" x14ac:dyDescent="0.25">
      <c r="A8" s="44" t="str">
        <f>'Budget Request'!E11</f>
        <v xml:space="preserve">FY2024 Requested Budget </v>
      </c>
      <c r="B8" s="51"/>
      <c r="C8" s="45" t="str">
        <f>'Budget Request'!D11</f>
        <v>FY2023 Budget</v>
      </c>
      <c r="D8" s="33">
        <f>'Budget Request'!D19</f>
        <v>300</v>
      </c>
    </row>
    <row r="9" spans="1:6" x14ac:dyDescent="0.25">
      <c r="A9" s="7" t="s">
        <v>39</v>
      </c>
      <c r="B9" s="50">
        <f>(B8/D8)-1</f>
        <v>-1</v>
      </c>
      <c r="C9" s="44" t="str">
        <f>'Budget Request'!C11</f>
        <v>FY2022 Actual</v>
      </c>
      <c r="D9" s="33">
        <f>'Budget Request'!C19</f>
        <v>0</v>
      </c>
    </row>
    <row r="10" spans="1:6" x14ac:dyDescent="0.25">
      <c r="A10" s="7"/>
      <c r="B10" s="35"/>
    </row>
    <row r="11" spans="1:6" x14ac:dyDescent="0.25">
      <c r="A11" s="5"/>
      <c r="D11" s="7"/>
    </row>
    <row r="12" spans="1:6" x14ac:dyDescent="0.25">
      <c r="D12" s="3"/>
    </row>
    <row r="13" spans="1:6" x14ac:dyDescent="0.25">
      <c r="D13" s="3"/>
      <c r="F13" s="91" t="s">
        <v>74</v>
      </c>
    </row>
    <row r="14" spans="1:6" x14ac:dyDescent="0.25">
      <c r="D14" s="3"/>
    </row>
    <row r="15" spans="1:6" x14ac:dyDescent="0.25">
      <c r="D15" s="3"/>
    </row>
    <row r="16" spans="1:6" x14ac:dyDescent="0.25">
      <c r="D16" s="3"/>
    </row>
    <row r="17" spans="4:4" x14ac:dyDescent="0.25">
      <c r="D17" s="3"/>
    </row>
    <row r="18" spans="4:4" x14ac:dyDescent="0.25">
      <c r="D18" s="3"/>
    </row>
    <row r="19" spans="4:4" x14ac:dyDescent="0.25">
      <c r="D19" s="3"/>
    </row>
    <row r="20" spans="4:4" x14ac:dyDescent="0.25">
      <c r="D20" s="3"/>
    </row>
    <row r="21" spans="4:4" x14ac:dyDescent="0.25">
      <c r="D21" s="3"/>
    </row>
    <row r="22" spans="4:4" x14ac:dyDescent="0.25">
      <c r="D22" s="3"/>
    </row>
    <row r="23" spans="4:4" x14ac:dyDescent="0.25">
      <c r="D23" s="3"/>
    </row>
    <row r="24" spans="4:4" x14ac:dyDescent="0.25">
      <c r="D24" s="3"/>
    </row>
    <row r="25" spans="4:4" x14ac:dyDescent="0.25">
      <c r="D25" s="3"/>
    </row>
    <row r="26" spans="4:4" x14ac:dyDescent="0.25">
      <c r="D26" s="3"/>
    </row>
    <row r="27" spans="4:4" x14ac:dyDescent="0.25">
      <c r="D27" s="3"/>
    </row>
    <row r="28" spans="4:4" x14ac:dyDescent="0.25">
      <c r="D28" s="3"/>
    </row>
    <row r="29" spans="4:4" x14ac:dyDescent="0.25">
      <c r="D29" s="3"/>
    </row>
    <row r="30" spans="4:4" x14ac:dyDescent="0.25">
      <c r="D30" s="3"/>
    </row>
    <row r="31" spans="4:4" x14ac:dyDescent="0.25">
      <c r="D31" s="3"/>
    </row>
  </sheetData>
  <sheetProtection formatCells="0" insertRows="0" selectLockedCells="1"/>
  <mergeCells count="2">
    <mergeCell ref="A1:D1"/>
    <mergeCell ref="A3:D3"/>
  </mergeCells>
  <phoneticPr fontId="7" type="noConversion"/>
  <hyperlinks>
    <hyperlink ref="F13" location="'Budget Request'!A1" display="BUDGET REQUEST" xr:uid="{00000000-0004-0000-0C00-000000000000}"/>
  </hyperlinks>
  <printOptions horizontalCentered="1"/>
  <pageMargins left="0.7" right="0.7" top="0.75" bottom="0.75" header="0.3" footer="0.3"/>
  <pageSetup scale="83" orientation="portrait" r:id="rId1"/>
  <headerFooter>
    <oddFooter>&amp;C1300 - Conservation Commission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F25"/>
  <sheetViews>
    <sheetView workbookViewId="0">
      <selection activeCell="B8" sqref="B8"/>
    </sheetView>
  </sheetViews>
  <sheetFormatPr defaultRowHeight="15.75" x14ac:dyDescent="0.25"/>
  <cols>
    <col min="1" max="1" width="28.140625" style="1" bestFit="1" customWidth="1"/>
    <col min="2" max="2" width="25.140625" style="1" customWidth="1"/>
    <col min="3" max="3" width="31.7109375" style="1" bestFit="1" customWidth="1"/>
    <col min="4" max="4" width="25.140625" style="1" customWidth="1"/>
    <col min="5" max="5" width="9.140625" style="1"/>
    <col min="6" max="6" width="19.140625" style="1" customWidth="1"/>
    <col min="7" max="16384" width="9.140625" style="1"/>
  </cols>
  <sheetData>
    <row r="1" spans="1:6" x14ac:dyDescent="0.25">
      <c r="A1" s="191" t="str">
        <f>+'10.01'!A1:G1</f>
        <v>Budget Form #4</v>
      </c>
      <c r="B1" s="191"/>
      <c r="C1" s="191"/>
      <c r="D1" s="191"/>
    </row>
    <row r="2" spans="1:6" x14ac:dyDescent="0.25">
      <c r="A2" s="10"/>
      <c r="B2" s="7"/>
      <c r="C2" s="18"/>
      <c r="D2" s="19"/>
    </row>
    <row r="3" spans="1:6" x14ac:dyDescent="0.25">
      <c r="A3" s="192" t="str">
        <f>+'10.01'!A3:G3</f>
        <v>FY2024 Expenditure Budget Request Analysis</v>
      </c>
      <c r="B3" s="192"/>
      <c r="C3" s="192"/>
      <c r="D3" s="192"/>
    </row>
    <row r="4" spans="1:6" x14ac:dyDescent="0.25">
      <c r="A4" s="10"/>
      <c r="B4" s="7"/>
      <c r="C4" s="7"/>
      <c r="D4" s="11"/>
    </row>
    <row r="5" spans="1:6" x14ac:dyDescent="0.25">
      <c r="A5" s="7" t="s">
        <v>6</v>
      </c>
      <c r="B5" s="55">
        <f>+'Budget Request'!B5</f>
        <v>0</v>
      </c>
      <c r="C5" s="7" t="s">
        <v>1</v>
      </c>
      <c r="D5" s="56">
        <f>+'Budget Request'!F5</f>
        <v>0</v>
      </c>
    </row>
    <row r="6" spans="1:6" x14ac:dyDescent="0.25">
      <c r="A6" s="7" t="s">
        <v>2</v>
      </c>
      <c r="B6" s="54" t="str">
        <f>+'Budget Request'!B6</f>
        <v>Conservation Commission</v>
      </c>
      <c r="C6" s="7" t="s">
        <v>29</v>
      </c>
      <c r="D6" s="54">
        <f>+'Budget Request'!F6</f>
        <v>1300</v>
      </c>
    </row>
    <row r="7" spans="1:6" x14ac:dyDescent="0.25">
      <c r="A7" s="7" t="s">
        <v>3</v>
      </c>
      <c r="B7" s="52">
        <v>50.03</v>
      </c>
      <c r="C7" s="7" t="s">
        <v>4</v>
      </c>
      <c r="D7" s="8" t="s">
        <v>67</v>
      </c>
    </row>
    <row r="8" spans="1:6" x14ac:dyDescent="0.25">
      <c r="A8" s="44" t="str">
        <f>'Budget Request'!E11</f>
        <v xml:space="preserve">FY2024 Requested Budget </v>
      </c>
      <c r="B8" s="51"/>
      <c r="C8" s="45" t="str">
        <f>'Budget Request'!D11</f>
        <v>FY2023 Budget</v>
      </c>
      <c r="D8" s="33">
        <f>'Budget Request'!D20</f>
        <v>1</v>
      </c>
    </row>
    <row r="9" spans="1:6" x14ac:dyDescent="0.25">
      <c r="A9" s="7" t="s">
        <v>39</v>
      </c>
      <c r="B9" s="50">
        <f>(B8/D8)-1</f>
        <v>-1</v>
      </c>
      <c r="C9" s="44" t="str">
        <f>'Budget Request'!C11</f>
        <v>FY2022 Actual</v>
      </c>
      <c r="D9" s="33">
        <f>'Budget Request'!C20</f>
        <v>0</v>
      </c>
    </row>
    <row r="10" spans="1:6" x14ac:dyDescent="0.25">
      <c r="A10" s="7"/>
      <c r="B10" s="35"/>
    </row>
    <row r="11" spans="1:6" x14ac:dyDescent="0.25">
      <c r="A11" s="5"/>
    </row>
    <row r="12" spans="1:6" x14ac:dyDescent="0.25">
      <c r="D12" s="3"/>
    </row>
    <row r="13" spans="1:6" x14ac:dyDescent="0.25">
      <c r="D13" s="3"/>
      <c r="F13" s="91" t="s">
        <v>74</v>
      </c>
    </row>
    <row r="14" spans="1:6" x14ac:dyDescent="0.25">
      <c r="D14" s="3"/>
    </row>
    <row r="15" spans="1:6" x14ac:dyDescent="0.25">
      <c r="D15" s="3"/>
    </row>
    <row r="16" spans="1:6" x14ac:dyDescent="0.25">
      <c r="D16" s="3"/>
    </row>
    <row r="17" spans="4:4" x14ac:dyDescent="0.25">
      <c r="D17" s="3"/>
    </row>
    <row r="18" spans="4:4" x14ac:dyDescent="0.25">
      <c r="D18" s="3"/>
    </row>
    <row r="19" spans="4:4" x14ac:dyDescent="0.25">
      <c r="D19" s="3"/>
    </row>
    <row r="20" spans="4:4" x14ac:dyDescent="0.25">
      <c r="D20" s="3"/>
    </row>
    <row r="21" spans="4:4" x14ac:dyDescent="0.25">
      <c r="D21" s="3"/>
    </row>
    <row r="22" spans="4:4" x14ac:dyDescent="0.25">
      <c r="D22" s="3"/>
    </row>
    <row r="23" spans="4:4" x14ac:dyDescent="0.25">
      <c r="D23" s="3"/>
    </row>
    <row r="24" spans="4:4" x14ac:dyDescent="0.25">
      <c r="D24" s="3"/>
    </row>
    <row r="25" spans="4:4" x14ac:dyDescent="0.25">
      <c r="D25" s="3"/>
    </row>
  </sheetData>
  <sheetProtection formatCells="0" insertRows="0" selectLockedCells="1"/>
  <mergeCells count="2">
    <mergeCell ref="A1:D1"/>
    <mergeCell ref="A3:D3"/>
  </mergeCells>
  <phoneticPr fontId="7" type="noConversion"/>
  <hyperlinks>
    <hyperlink ref="F13" location="'Budget Request'!A1" display="BUDGET REQUEST" xr:uid="{00000000-0004-0000-0D00-000000000000}"/>
  </hyperlinks>
  <printOptions horizontalCentered="1"/>
  <pageMargins left="0.7" right="0.7" top="0.75" bottom="0.75" header="0.3" footer="0.3"/>
  <pageSetup scale="83" orientation="portrait" r:id="rId1"/>
  <headerFooter>
    <oddFooter>&amp;C1300 - Conservation Commission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F24"/>
  <sheetViews>
    <sheetView workbookViewId="0">
      <selection activeCell="D23" sqref="D23"/>
    </sheetView>
  </sheetViews>
  <sheetFormatPr defaultRowHeight="15.75" x14ac:dyDescent="0.25"/>
  <cols>
    <col min="1" max="1" width="28.140625" style="1" bestFit="1" customWidth="1"/>
    <col min="2" max="2" width="24.7109375" style="1" customWidth="1"/>
    <col min="3" max="3" width="31.7109375" style="1" bestFit="1" customWidth="1"/>
    <col min="4" max="4" width="25" style="1" customWidth="1"/>
    <col min="5" max="5" width="9.140625" style="1"/>
    <col min="6" max="6" width="20" style="1" customWidth="1"/>
    <col min="7" max="16384" width="9.140625" style="1"/>
  </cols>
  <sheetData>
    <row r="1" spans="1:6" x14ac:dyDescent="0.25">
      <c r="A1" s="191" t="str">
        <f>+'10.01'!A1:G1</f>
        <v>Budget Form #4</v>
      </c>
      <c r="B1" s="191"/>
      <c r="C1" s="191"/>
      <c r="D1" s="191"/>
    </row>
    <row r="2" spans="1:6" x14ac:dyDescent="0.25">
      <c r="A2" s="10"/>
      <c r="B2" s="7"/>
      <c r="C2" s="18"/>
      <c r="D2" s="19"/>
    </row>
    <row r="3" spans="1:6" x14ac:dyDescent="0.25">
      <c r="A3" s="192" t="str">
        <f>+'10.01'!A3:G3</f>
        <v>FY2024 Expenditure Budget Request Analysis</v>
      </c>
      <c r="B3" s="192"/>
      <c r="C3" s="192"/>
      <c r="D3" s="192"/>
    </row>
    <row r="4" spans="1:6" x14ac:dyDescent="0.25">
      <c r="A4" s="10"/>
      <c r="B4" s="7"/>
      <c r="C4" s="7"/>
      <c r="D4" s="11"/>
    </row>
    <row r="5" spans="1:6" x14ac:dyDescent="0.25">
      <c r="A5" s="7" t="s">
        <v>6</v>
      </c>
      <c r="B5" s="55">
        <f>+'Budget Request'!B5</f>
        <v>0</v>
      </c>
      <c r="C5" s="7" t="s">
        <v>1</v>
      </c>
      <c r="D5" s="56">
        <f>+'Budget Request'!F5</f>
        <v>0</v>
      </c>
    </row>
    <row r="6" spans="1:6" x14ac:dyDescent="0.25">
      <c r="A6" s="7" t="s">
        <v>2</v>
      </c>
      <c r="B6" s="54" t="str">
        <f>+'Budget Request'!B6</f>
        <v>Conservation Commission</v>
      </c>
      <c r="C6" s="7" t="s">
        <v>29</v>
      </c>
      <c r="D6" s="54">
        <f>+'Budget Request'!F6</f>
        <v>1300</v>
      </c>
    </row>
    <row r="7" spans="1:6" x14ac:dyDescent="0.25">
      <c r="A7" s="7" t="s">
        <v>3</v>
      </c>
      <c r="B7" s="52">
        <v>50.04</v>
      </c>
      <c r="C7" s="7" t="s">
        <v>4</v>
      </c>
      <c r="D7" s="8" t="s">
        <v>43</v>
      </c>
    </row>
    <row r="8" spans="1:6" x14ac:dyDescent="0.25">
      <c r="A8" s="44" t="str">
        <f>'Budget Request'!E11</f>
        <v xml:space="preserve">FY2024 Requested Budget </v>
      </c>
      <c r="B8" s="51"/>
      <c r="C8" s="45" t="str">
        <f>'Budget Request'!D11</f>
        <v>FY2023 Budget</v>
      </c>
      <c r="D8" s="33">
        <f>'Budget Request'!D21</f>
        <v>250</v>
      </c>
    </row>
    <row r="9" spans="1:6" x14ac:dyDescent="0.25">
      <c r="A9" s="7" t="s">
        <v>39</v>
      </c>
      <c r="B9" s="50">
        <f>(B8/D8)-1</f>
        <v>-1</v>
      </c>
      <c r="C9" s="44" t="str">
        <f>'Budget Request'!C11</f>
        <v>FY2022 Actual</v>
      </c>
      <c r="D9" s="92">
        <f>'Budget Request'!C21</f>
        <v>175</v>
      </c>
    </row>
    <row r="10" spans="1:6" x14ac:dyDescent="0.25">
      <c r="B10" s="58"/>
    </row>
    <row r="11" spans="1:6" x14ac:dyDescent="0.25">
      <c r="A11" s="5"/>
    </row>
    <row r="12" spans="1:6" x14ac:dyDescent="0.25">
      <c r="D12" s="3"/>
      <c r="F12" s="91" t="s">
        <v>74</v>
      </c>
    </row>
    <row r="13" spans="1:6" x14ac:dyDescent="0.25">
      <c r="D13" s="3"/>
    </row>
    <row r="14" spans="1:6" x14ac:dyDescent="0.25">
      <c r="D14" s="3"/>
    </row>
    <row r="15" spans="1:6" x14ac:dyDescent="0.25">
      <c r="D15" s="3"/>
    </row>
    <row r="16" spans="1:6" x14ac:dyDescent="0.25">
      <c r="D16" s="3"/>
    </row>
    <row r="17" spans="4:4" x14ac:dyDescent="0.25">
      <c r="D17" s="3"/>
    </row>
    <row r="18" spans="4:4" x14ac:dyDescent="0.25">
      <c r="D18" s="3"/>
    </row>
    <row r="19" spans="4:4" x14ac:dyDescent="0.25">
      <c r="D19" s="3"/>
    </row>
    <row r="20" spans="4:4" x14ac:dyDescent="0.25">
      <c r="D20" s="3"/>
    </row>
    <row r="21" spans="4:4" x14ac:dyDescent="0.25">
      <c r="D21" s="3"/>
    </row>
    <row r="22" spans="4:4" x14ac:dyDescent="0.25">
      <c r="D22" s="3"/>
    </row>
    <row r="23" spans="4:4" x14ac:dyDescent="0.25">
      <c r="D23" s="3"/>
    </row>
    <row r="24" spans="4:4" x14ac:dyDescent="0.25">
      <c r="D24" s="3"/>
    </row>
  </sheetData>
  <sheetProtection formatCells="0" insertRows="0" selectLockedCells="1"/>
  <mergeCells count="2">
    <mergeCell ref="A1:D1"/>
    <mergeCell ref="A3:D3"/>
  </mergeCells>
  <phoneticPr fontId="7" type="noConversion"/>
  <hyperlinks>
    <hyperlink ref="F12" location="'Budget Request'!A1" display="BUDGET REQUEST" xr:uid="{00000000-0004-0000-0E00-000000000000}"/>
  </hyperlinks>
  <printOptions horizontalCentered="1"/>
  <pageMargins left="0.7" right="0.7" top="0.75" bottom="0.75" header="0.3" footer="0.3"/>
  <pageSetup scale="84" orientation="portrait" r:id="rId1"/>
  <headerFooter>
    <oddFooter>&amp;C1300 - Conservation Commission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F31"/>
  <sheetViews>
    <sheetView workbookViewId="0">
      <selection activeCell="B8" sqref="B8"/>
    </sheetView>
  </sheetViews>
  <sheetFormatPr defaultRowHeight="15.75" x14ac:dyDescent="0.25"/>
  <cols>
    <col min="1" max="1" width="28.140625" style="1" bestFit="1" customWidth="1"/>
    <col min="2" max="2" width="25.140625" style="1" customWidth="1"/>
    <col min="3" max="3" width="31.7109375" style="1" bestFit="1" customWidth="1"/>
    <col min="4" max="4" width="25.140625" style="1" customWidth="1"/>
    <col min="5" max="5" width="9.140625" style="1"/>
    <col min="6" max="6" width="18.28515625" style="1" customWidth="1"/>
    <col min="7" max="16384" width="9.140625" style="1"/>
  </cols>
  <sheetData>
    <row r="1" spans="1:6" x14ac:dyDescent="0.25">
      <c r="A1" s="191" t="str">
        <f>+'10.01'!A1:G1</f>
        <v>Budget Form #4</v>
      </c>
      <c r="B1" s="191"/>
      <c r="C1" s="191"/>
      <c r="D1" s="191"/>
    </row>
    <row r="2" spans="1:6" x14ac:dyDescent="0.25">
      <c r="A2" s="10"/>
      <c r="B2" s="7"/>
      <c r="C2" s="18"/>
      <c r="D2" s="19"/>
    </row>
    <row r="3" spans="1:6" x14ac:dyDescent="0.25">
      <c r="A3" s="192" t="str">
        <f>+'10.01'!A3:G3</f>
        <v>FY2024 Expenditure Budget Request Analysis</v>
      </c>
      <c r="B3" s="192"/>
      <c r="C3" s="192"/>
      <c r="D3" s="192"/>
    </row>
    <row r="4" spans="1:6" x14ac:dyDescent="0.25">
      <c r="A4" s="10"/>
      <c r="B4" s="7"/>
      <c r="C4" s="7"/>
      <c r="D4" s="11"/>
    </row>
    <row r="5" spans="1:6" x14ac:dyDescent="0.25">
      <c r="A5" s="7" t="s">
        <v>6</v>
      </c>
      <c r="B5" s="55">
        <f>+'Budget Request'!B5</f>
        <v>0</v>
      </c>
      <c r="C5" s="7" t="s">
        <v>1</v>
      </c>
      <c r="D5" s="56">
        <f>+'Budget Request'!F5</f>
        <v>0</v>
      </c>
    </row>
    <row r="6" spans="1:6" x14ac:dyDescent="0.25">
      <c r="A6" s="7" t="s">
        <v>2</v>
      </c>
      <c r="B6" s="54" t="str">
        <f>+'Budget Request'!B6</f>
        <v>Conservation Commission</v>
      </c>
      <c r="C6" s="7" t="s">
        <v>29</v>
      </c>
      <c r="D6" s="54">
        <f>+'Budget Request'!F6</f>
        <v>1300</v>
      </c>
    </row>
    <row r="7" spans="1:6" x14ac:dyDescent="0.25">
      <c r="A7" s="7" t="s">
        <v>3</v>
      </c>
      <c r="B7" s="52">
        <v>60.01</v>
      </c>
      <c r="C7" s="7" t="s">
        <v>4</v>
      </c>
      <c r="D7" s="8" t="s">
        <v>69</v>
      </c>
    </row>
    <row r="8" spans="1:6" x14ac:dyDescent="0.25">
      <c r="A8" s="44" t="str">
        <f>'Budget Request'!E11</f>
        <v xml:space="preserve">FY2024 Requested Budget </v>
      </c>
      <c r="B8" s="51"/>
      <c r="C8" s="45" t="str">
        <f>'Budget Request'!D11</f>
        <v>FY2023 Budget</v>
      </c>
      <c r="D8" s="33">
        <f>'Budget Request'!D22</f>
        <v>8000</v>
      </c>
    </row>
    <row r="9" spans="1:6" x14ac:dyDescent="0.25">
      <c r="A9" s="7" t="s">
        <v>39</v>
      </c>
      <c r="B9" s="50">
        <f>(B8/D8)-1</f>
        <v>-1</v>
      </c>
      <c r="C9" s="44" t="str">
        <f>'Budget Request'!C11</f>
        <v>FY2022 Actual</v>
      </c>
      <c r="D9" s="92">
        <f>'Budget Request'!C22</f>
        <v>6636</v>
      </c>
    </row>
    <row r="10" spans="1:6" x14ac:dyDescent="0.25">
      <c r="A10" s="7"/>
      <c r="B10" s="35"/>
    </row>
    <row r="11" spans="1:6" x14ac:dyDescent="0.25">
      <c r="A11" s="5"/>
    </row>
    <row r="12" spans="1:6" x14ac:dyDescent="0.25">
      <c r="D12" s="3"/>
    </row>
    <row r="13" spans="1:6" x14ac:dyDescent="0.25">
      <c r="D13" s="3"/>
      <c r="F13" s="91" t="s">
        <v>74</v>
      </c>
    </row>
    <row r="14" spans="1:6" x14ac:dyDescent="0.25">
      <c r="D14" s="3"/>
    </row>
    <row r="15" spans="1:6" x14ac:dyDescent="0.25">
      <c r="D15" s="3"/>
    </row>
    <row r="16" spans="1:6" x14ac:dyDescent="0.25">
      <c r="D16" s="3"/>
    </row>
    <row r="17" spans="4:4" x14ac:dyDescent="0.25">
      <c r="D17" s="3"/>
    </row>
    <row r="18" spans="4:4" x14ac:dyDescent="0.25">
      <c r="D18" s="3"/>
    </row>
    <row r="19" spans="4:4" x14ac:dyDescent="0.25">
      <c r="D19" s="3"/>
    </row>
    <row r="20" spans="4:4" x14ac:dyDescent="0.25">
      <c r="D20" s="3"/>
    </row>
    <row r="21" spans="4:4" x14ac:dyDescent="0.25">
      <c r="D21" s="3"/>
    </row>
    <row r="22" spans="4:4" x14ac:dyDescent="0.25">
      <c r="D22" s="3"/>
    </row>
    <row r="23" spans="4:4" x14ac:dyDescent="0.25">
      <c r="D23" s="3"/>
    </row>
    <row r="24" spans="4:4" x14ac:dyDescent="0.25">
      <c r="D24" s="3"/>
    </row>
    <row r="25" spans="4:4" x14ac:dyDescent="0.25">
      <c r="D25" s="3"/>
    </row>
    <row r="26" spans="4:4" x14ac:dyDescent="0.25">
      <c r="D26" s="3"/>
    </row>
    <row r="27" spans="4:4" x14ac:dyDescent="0.25">
      <c r="D27" s="3"/>
    </row>
    <row r="28" spans="4:4" x14ac:dyDescent="0.25">
      <c r="D28" s="3"/>
    </row>
    <row r="29" spans="4:4" x14ac:dyDescent="0.25">
      <c r="D29" s="3"/>
    </row>
    <row r="30" spans="4:4" x14ac:dyDescent="0.25">
      <c r="D30" s="3"/>
    </row>
    <row r="31" spans="4:4" x14ac:dyDescent="0.25">
      <c r="D31" s="3"/>
    </row>
  </sheetData>
  <sheetProtection formatCells="0" insertRows="0" selectLockedCells="1"/>
  <mergeCells count="2">
    <mergeCell ref="A1:D1"/>
    <mergeCell ref="A3:D3"/>
  </mergeCells>
  <phoneticPr fontId="7" type="noConversion"/>
  <hyperlinks>
    <hyperlink ref="F13" location="'Budget Request'!A1" display="BUDGET REQUEST" xr:uid="{00000000-0004-0000-0F00-000000000000}"/>
  </hyperlinks>
  <printOptions horizontalCentered="1"/>
  <pageMargins left="0.7" right="0.7" top="0.75" bottom="0.75" header="0.3" footer="0.3"/>
  <pageSetup scale="83" orientation="portrait" r:id="rId1"/>
  <headerFooter>
    <oddFooter>&amp;C1300 - Conservation Commission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F27"/>
  <sheetViews>
    <sheetView workbookViewId="0">
      <selection activeCell="B8" sqref="B8"/>
    </sheetView>
  </sheetViews>
  <sheetFormatPr defaultRowHeight="15.75" x14ac:dyDescent="0.25"/>
  <cols>
    <col min="1" max="1" width="28.140625" style="1" bestFit="1" customWidth="1"/>
    <col min="2" max="2" width="25.140625" style="1" customWidth="1"/>
    <col min="3" max="3" width="31.7109375" style="1" bestFit="1" customWidth="1"/>
    <col min="4" max="4" width="25.140625" style="1" customWidth="1"/>
    <col min="5" max="5" width="9.140625" style="1"/>
    <col min="6" max="6" width="17.42578125" style="1" customWidth="1"/>
    <col min="7" max="16384" width="9.140625" style="1"/>
  </cols>
  <sheetData>
    <row r="1" spans="1:6" x14ac:dyDescent="0.25">
      <c r="A1" s="191" t="str">
        <f>+'10.01'!A1:G1</f>
        <v>Budget Form #4</v>
      </c>
      <c r="B1" s="191"/>
      <c r="C1" s="191"/>
      <c r="D1" s="191"/>
    </row>
    <row r="2" spans="1:6" x14ac:dyDescent="0.25">
      <c r="A2" s="10"/>
      <c r="B2" s="7"/>
      <c r="C2" s="18"/>
      <c r="D2" s="19"/>
    </row>
    <row r="3" spans="1:6" x14ac:dyDescent="0.25">
      <c r="A3" s="192" t="str">
        <f>+'10.01'!A3:G3</f>
        <v>FY2024 Expenditure Budget Request Analysis</v>
      </c>
      <c r="B3" s="192"/>
      <c r="C3" s="192"/>
      <c r="D3" s="192"/>
    </row>
    <row r="4" spans="1:6" x14ac:dyDescent="0.25">
      <c r="A4" s="10"/>
      <c r="B4" s="7"/>
      <c r="C4" s="7"/>
      <c r="D4" s="11"/>
    </row>
    <row r="5" spans="1:6" x14ac:dyDescent="0.25">
      <c r="A5" s="7" t="s">
        <v>6</v>
      </c>
      <c r="B5" s="55">
        <f>+'Budget Request'!B5</f>
        <v>0</v>
      </c>
      <c r="C5" s="7" t="s">
        <v>1</v>
      </c>
      <c r="D5" s="56">
        <f>+'Budget Request'!F5</f>
        <v>0</v>
      </c>
    </row>
    <row r="6" spans="1:6" x14ac:dyDescent="0.25">
      <c r="A6" s="7" t="s">
        <v>2</v>
      </c>
      <c r="B6" s="54" t="str">
        <f>+'Budget Request'!B6</f>
        <v>Conservation Commission</v>
      </c>
      <c r="C6" s="7" t="s">
        <v>29</v>
      </c>
      <c r="D6" s="54">
        <f>+'Budget Request'!F6</f>
        <v>1300</v>
      </c>
    </row>
    <row r="7" spans="1:6" x14ac:dyDescent="0.25">
      <c r="A7" s="7" t="s">
        <v>3</v>
      </c>
      <c r="B7" s="52">
        <v>60.15</v>
      </c>
      <c r="C7" s="7" t="s">
        <v>4</v>
      </c>
      <c r="D7" s="8" t="s">
        <v>70</v>
      </c>
    </row>
    <row r="8" spans="1:6" x14ac:dyDescent="0.25">
      <c r="A8" s="44" t="str">
        <f>'Budget Request'!E11</f>
        <v xml:space="preserve">FY2024 Requested Budget </v>
      </c>
      <c r="B8" s="51"/>
      <c r="C8" s="45" t="str">
        <f>'Budget Request'!D11</f>
        <v>FY2023 Budget</v>
      </c>
      <c r="D8" s="33">
        <f>'Budget Request'!D23</f>
        <v>2000</v>
      </c>
    </row>
    <row r="9" spans="1:6" x14ac:dyDescent="0.25">
      <c r="A9" s="7" t="s">
        <v>39</v>
      </c>
      <c r="B9" s="50">
        <f>(B8/D8)-1</f>
        <v>-1</v>
      </c>
      <c r="C9" s="44" t="str">
        <f>'Budget Request'!C11</f>
        <v>FY2022 Actual</v>
      </c>
      <c r="D9" s="33">
        <f>'Budget Request'!C23</f>
        <v>1652</v>
      </c>
    </row>
    <row r="10" spans="1:6" x14ac:dyDescent="0.25">
      <c r="A10" s="7"/>
      <c r="B10" s="35"/>
    </row>
    <row r="11" spans="1:6" x14ac:dyDescent="0.25">
      <c r="A11" s="5"/>
      <c r="D11" s="7"/>
    </row>
    <row r="12" spans="1:6" x14ac:dyDescent="0.25">
      <c r="D12" s="3"/>
      <c r="F12" s="91" t="s">
        <v>74</v>
      </c>
    </row>
    <row r="13" spans="1:6" x14ac:dyDescent="0.25">
      <c r="D13" s="3"/>
    </row>
    <row r="14" spans="1:6" x14ac:dyDescent="0.25">
      <c r="D14" s="3"/>
    </row>
    <row r="15" spans="1:6" x14ac:dyDescent="0.25">
      <c r="D15" s="3"/>
    </row>
    <row r="16" spans="1:6" x14ac:dyDescent="0.25">
      <c r="D16" s="3"/>
    </row>
    <row r="17" spans="4:4" x14ac:dyDescent="0.25">
      <c r="D17" s="3"/>
    </row>
    <row r="18" spans="4:4" x14ac:dyDescent="0.25">
      <c r="D18" s="3"/>
    </row>
    <row r="19" spans="4:4" x14ac:dyDescent="0.25">
      <c r="D19" s="3"/>
    </row>
    <row r="20" spans="4:4" x14ac:dyDescent="0.25">
      <c r="D20" s="3"/>
    </row>
    <row r="21" spans="4:4" x14ac:dyDescent="0.25">
      <c r="D21" s="3"/>
    </row>
    <row r="22" spans="4:4" x14ac:dyDescent="0.25">
      <c r="D22" s="3"/>
    </row>
    <row r="23" spans="4:4" x14ac:dyDescent="0.25">
      <c r="D23" s="3"/>
    </row>
    <row r="24" spans="4:4" x14ac:dyDescent="0.25">
      <c r="D24" s="3"/>
    </row>
    <row r="25" spans="4:4" x14ac:dyDescent="0.25">
      <c r="D25" s="3"/>
    </row>
    <row r="26" spans="4:4" x14ac:dyDescent="0.25">
      <c r="D26" s="3"/>
    </row>
    <row r="27" spans="4:4" x14ac:dyDescent="0.25">
      <c r="D27" s="3"/>
    </row>
  </sheetData>
  <sheetProtection formatCells="0" insertRows="0" selectLockedCells="1"/>
  <mergeCells count="2">
    <mergeCell ref="A1:D1"/>
    <mergeCell ref="A3:D3"/>
  </mergeCells>
  <phoneticPr fontId="7" type="noConversion"/>
  <hyperlinks>
    <hyperlink ref="F12" location="'Budget Request'!A1" display="BUDGET REQUEST" xr:uid="{00000000-0004-0000-1000-000000000000}"/>
  </hyperlinks>
  <printOptions horizontalCentered="1"/>
  <pageMargins left="0.7" right="0.7" top="0.75" bottom="0.75" header="0.3" footer="0.3"/>
  <pageSetup scale="83" orientation="portrait" r:id="rId1"/>
  <headerFooter>
    <oddFooter>&amp;C1300 - Conservation Commission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F27"/>
  <sheetViews>
    <sheetView workbookViewId="0">
      <selection sqref="A1:D1"/>
    </sheetView>
  </sheetViews>
  <sheetFormatPr defaultRowHeight="15.75" x14ac:dyDescent="0.25"/>
  <cols>
    <col min="1" max="1" width="28.140625" style="1" bestFit="1" customWidth="1"/>
    <col min="2" max="2" width="24.7109375" style="1" customWidth="1"/>
    <col min="3" max="3" width="31.7109375" style="1" bestFit="1" customWidth="1"/>
    <col min="4" max="4" width="24.7109375" style="1" customWidth="1"/>
    <col min="5" max="5" width="9.140625" style="1"/>
    <col min="6" max="6" width="18.140625" style="1" customWidth="1"/>
    <col min="7" max="16384" width="9.140625" style="1"/>
  </cols>
  <sheetData>
    <row r="1" spans="1:6" x14ac:dyDescent="0.25">
      <c r="A1" s="191" t="str">
        <f>+'10.01'!A1:G1</f>
        <v>Budget Form #4</v>
      </c>
      <c r="B1" s="191"/>
      <c r="C1" s="191"/>
      <c r="D1" s="191"/>
    </row>
    <row r="2" spans="1:6" x14ac:dyDescent="0.25">
      <c r="A2" s="10"/>
      <c r="B2" s="7"/>
      <c r="C2" s="18"/>
      <c r="D2" s="19"/>
    </row>
    <row r="3" spans="1:6" x14ac:dyDescent="0.25">
      <c r="A3" s="192" t="str">
        <f>+'10.01'!A3:G3</f>
        <v>FY2024 Expenditure Budget Request Analysis</v>
      </c>
      <c r="B3" s="192"/>
      <c r="C3" s="192"/>
      <c r="D3" s="192"/>
    </row>
    <row r="4" spans="1:6" x14ac:dyDescent="0.25">
      <c r="A4" s="10"/>
      <c r="B4" s="7"/>
      <c r="C4" s="7"/>
      <c r="D4" s="11"/>
    </row>
    <row r="5" spans="1:6" x14ac:dyDescent="0.25">
      <c r="A5" s="7" t="s">
        <v>6</v>
      </c>
      <c r="B5" s="55">
        <f>+'Budget Request'!B5</f>
        <v>0</v>
      </c>
      <c r="C5" s="7" t="s">
        <v>1</v>
      </c>
      <c r="D5" s="56">
        <f>+'Budget Request'!F5</f>
        <v>0</v>
      </c>
    </row>
    <row r="6" spans="1:6" x14ac:dyDescent="0.25">
      <c r="A6" s="7" t="s">
        <v>2</v>
      </c>
      <c r="B6" s="54" t="str">
        <f>+'Budget Request'!B6</f>
        <v>Conservation Commission</v>
      </c>
      <c r="C6" s="7" t="s">
        <v>29</v>
      </c>
      <c r="D6" s="54">
        <f>+'Budget Request'!F6</f>
        <v>1300</v>
      </c>
    </row>
    <row r="7" spans="1:6" x14ac:dyDescent="0.25">
      <c r="A7" s="7" t="s">
        <v>3</v>
      </c>
      <c r="B7" s="52">
        <v>80.400000000000006</v>
      </c>
      <c r="C7" s="7" t="s">
        <v>4</v>
      </c>
      <c r="D7" s="8" t="s">
        <v>71</v>
      </c>
    </row>
    <row r="8" spans="1:6" x14ac:dyDescent="0.25">
      <c r="A8" s="44" t="str">
        <f>'Budget Request'!E11</f>
        <v xml:space="preserve">FY2024 Requested Budget </v>
      </c>
      <c r="B8" s="51"/>
      <c r="C8" s="45" t="str">
        <f>'Budget Request'!D11</f>
        <v>FY2023 Budget</v>
      </c>
      <c r="D8" s="33">
        <f>'Budget Request'!D24</f>
        <v>1000</v>
      </c>
    </row>
    <row r="9" spans="1:6" x14ac:dyDescent="0.25">
      <c r="A9" s="7" t="s">
        <v>39</v>
      </c>
      <c r="B9" s="50">
        <f>(B8/D8)-1</f>
        <v>-1</v>
      </c>
      <c r="C9" s="44" t="str">
        <f>'Budget Request'!C11</f>
        <v>FY2022 Actual</v>
      </c>
      <c r="D9" s="33">
        <f>'Budget Request'!C24</f>
        <v>0</v>
      </c>
    </row>
    <row r="10" spans="1:6" x14ac:dyDescent="0.25">
      <c r="A10" s="7"/>
      <c r="B10" s="35"/>
    </row>
    <row r="11" spans="1:6" x14ac:dyDescent="0.25">
      <c r="A11" s="5"/>
    </row>
    <row r="12" spans="1:6" x14ac:dyDescent="0.25">
      <c r="D12" s="3"/>
      <c r="F12" s="91" t="s">
        <v>74</v>
      </c>
    </row>
    <row r="13" spans="1:6" x14ac:dyDescent="0.25">
      <c r="D13" s="3"/>
    </row>
    <row r="14" spans="1:6" x14ac:dyDescent="0.25">
      <c r="D14" s="3"/>
    </row>
    <row r="15" spans="1:6" x14ac:dyDescent="0.25">
      <c r="D15" s="3"/>
    </row>
    <row r="16" spans="1:6" x14ac:dyDescent="0.25">
      <c r="D16" s="3"/>
    </row>
    <row r="17" spans="4:4" x14ac:dyDescent="0.25">
      <c r="D17" s="3"/>
    </row>
    <row r="18" spans="4:4" x14ac:dyDescent="0.25">
      <c r="D18" s="3"/>
    </row>
    <row r="19" spans="4:4" x14ac:dyDescent="0.25">
      <c r="D19" s="3"/>
    </row>
    <row r="20" spans="4:4" x14ac:dyDescent="0.25">
      <c r="D20" s="3"/>
    </row>
    <row r="21" spans="4:4" x14ac:dyDescent="0.25">
      <c r="D21" s="3"/>
    </row>
    <row r="22" spans="4:4" x14ac:dyDescent="0.25">
      <c r="D22" s="3"/>
    </row>
    <row r="23" spans="4:4" x14ac:dyDescent="0.25">
      <c r="D23" s="3"/>
    </row>
    <row r="24" spans="4:4" x14ac:dyDescent="0.25">
      <c r="D24" s="3"/>
    </row>
    <row r="25" spans="4:4" x14ac:dyDescent="0.25">
      <c r="D25" s="3"/>
    </row>
    <row r="26" spans="4:4" x14ac:dyDescent="0.25">
      <c r="D26" s="3"/>
    </row>
    <row r="27" spans="4:4" x14ac:dyDescent="0.25">
      <c r="D27" s="3"/>
    </row>
  </sheetData>
  <sheetProtection formatCells="0" insertRows="0" selectLockedCells="1"/>
  <mergeCells count="2">
    <mergeCell ref="A1:D1"/>
    <mergeCell ref="A3:D3"/>
  </mergeCells>
  <phoneticPr fontId="7" type="noConversion"/>
  <hyperlinks>
    <hyperlink ref="F12" location="'Budget Request'!A1" display="BUDGET REQUEST" xr:uid="{00000000-0004-0000-1100-000000000000}"/>
  </hyperlinks>
  <printOptions horizontalCentered="1"/>
  <pageMargins left="0.7" right="0.7" top="0.75" bottom="0.75" header="0.3" footer="0.3"/>
  <pageSetup scale="84" orientation="portrait" r:id="rId1"/>
  <headerFooter>
    <oddFooter>&amp;C1300 - Conservation Commission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18"/>
  <sheetViews>
    <sheetView workbookViewId="0">
      <selection activeCell="Q37" sqref="Q37"/>
    </sheetView>
  </sheetViews>
  <sheetFormatPr defaultRowHeight="15.75" x14ac:dyDescent="0.25"/>
  <cols>
    <col min="1" max="1" width="4.140625" style="15" customWidth="1"/>
    <col min="2" max="2" width="1" style="1" customWidth="1"/>
    <col min="3" max="3" width="34" style="1" customWidth="1"/>
    <col min="4" max="4" width="12.85546875" style="1" customWidth="1"/>
    <col min="5" max="5" width="1" style="1" customWidth="1"/>
    <col min="6" max="6" width="12.7109375" style="1" customWidth="1"/>
    <col min="7" max="7" width="1" style="1" customWidth="1"/>
    <col min="8" max="8" width="12.85546875" style="1" customWidth="1"/>
    <col min="9" max="9" width="1" style="1" customWidth="1"/>
    <col min="10" max="10" width="12.85546875" style="1" customWidth="1"/>
    <col min="11" max="11" width="1" style="1" customWidth="1"/>
    <col min="12" max="12" width="12.85546875" style="1" customWidth="1"/>
    <col min="13" max="13" width="1" style="1" customWidth="1"/>
    <col min="14" max="14" width="13.7109375" style="1" customWidth="1"/>
    <col min="15" max="15" width="1" style="1" customWidth="1"/>
    <col min="16" max="16" width="14.42578125" style="1" customWidth="1"/>
    <col min="17" max="16384" width="9.140625" style="1"/>
  </cols>
  <sheetData>
    <row r="1" spans="1:16" x14ac:dyDescent="0.25">
      <c r="A1" s="155" t="s">
        <v>20</v>
      </c>
      <c r="B1" s="155"/>
      <c r="C1" s="155"/>
      <c r="D1" s="155"/>
      <c r="E1" s="155"/>
      <c r="F1" s="155"/>
      <c r="G1" s="155"/>
      <c r="H1" s="155"/>
      <c r="I1" s="155"/>
      <c r="J1" s="155"/>
      <c r="K1" s="155"/>
      <c r="L1" s="155"/>
      <c r="M1" s="155"/>
      <c r="N1" s="155"/>
      <c r="O1" s="155"/>
      <c r="P1" s="155"/>
    </row>
    <row r="2" spans="1:16" x14ac:dyDescent="0.25">
      <c r="A2" s="20"/>
      <c r="B2" s="7"/>
      <c r="C2" s="7"/>
      <c r="D2" s="7"/>
      <c r="E2" s="7"/>
      <c r="F2" s="7"/>
      <c r="G2" s="7"/>
      <c r="H2" s="7"/>
      <c r="I2" s="7"/>
      <c r="J2" s="7"/>
      <c r="K2" s="7"/>
      <c r="L2" s="7"/>
      <c r="M2" s="7"/>
      <c r="N2" s="7"/>
      <c r="O2" s="7"/>
      <c r="P2" s="7"/>
    </row>
    <row r="3" spans="1:16" x14ac:dyDescent="0.25">
      <c r="A3" s="155" t="s">
        <v>21</v>
      </c>
      <c r="B3" s="155"/>
      <c r="C3" s="155"/>
      <c r="D3" s="155"/>
      <c r="E3" s="155"/>
      <c r="F3" s="155"/>
      <c r="G3" s="155"/>
      <c r="H3" s="155"/>
      <c r="I3" s="155"/>
      <c r="J3" s="155"/>
      <c r="K3" s="155"/>
      <c r="L3" s="155"/>
      <c r="M3" s="155"/>
      <c r="N3" s="155"/>
      <c r="O3" s="155"/>
      <c r="P3" s="155"/>
    </row>
    <row r="4" spans="1:16" x14ac:dyDescent="0.25">
      <c r="A4" s="20"/>
      <c r="B4" s="7"/>
      <c r="C4" s="7"/>
      <c r="D4" s="7"/>
      <c r="E4" s="7"/>
      <c r="F4" s="7"/>
      <c r="G4" s="7"/>
      <c r="H4" s="7"/>
      <c r="I4" s="7"/>
      <c r="J4" s="7"/>
      <c r="K4" s="7"/>
      <c r="L4" s="7"/>
      <c r="M4" s="7"/>
      <c r="N4" s="7"/>
      <c r="O4" s="7"/>
      <c r="P4" s="7"/>
    </row>
    <row r="5" spans="1:16" x14ac:dyDescent="0.25">
      <c r="A5" s="20"/>
      <c r="B5" s="7"/>
      <c r="C5" s="7" t="s">
        <v>2</v>
      </c>
      <c r="D5" s="165" t="str">
        <f>+'Budget Request'!B6</f>
        <v>Conservation Commission</v>
      </c>
      <c r="E5" s="165"/>
      <c r="F5" s="165"/>
      <c r="G5" s="7"/>
      <c r="H5" s="7"/>
      <c r="I5" s="7"/>
      <c r="J5" s="7" t="s">
        <v>36</v>
      </c>
      <c r="K5" s="7"/>
      <c r="L5" s="194">
        <f>+'Budget Request'!F6</f>
        <v>1300</v>
      </c>
      <c r="M5" s="194"/>
      <c r="N5" s="194"/>
      <c r="O5" s="7"/>
      <c r="P5" s="7"/>
    </row>
    <row r="6" spans="1:16" x14ac:dyDescent="0.25">
      <c r="A6" s="20"/>
      <c r="B6" s="7"/>
      <c r="C6" s="7" t="s">
        <v>6</v>
      </c>
      <c r="D6" s="197">
        <f>+'Budget Request'!B5</f>
        <v>0</v>
      </c>
      <c r="E6" s="197"/>
      <c r="F6" s="197"/>
      <c r="G6" s="7"/>
      <c r="H6" s="7"/>
      <c r="I6" s="7"/>
      <c r="J6" s="7" t="s">
        <v>37</v>
      </c>
      <c r="K6" s="7"/>
      <c r="L6" s="159">
        <f>+'Budget Request'!F5</f>
        <v>0</v>
      </c>
      <c r="M6" s="159"/>
      <c r="N6" s="159"/>
      <c r="O6" s="7"/>
      <c r="P6" s="7"/>
    </row>
    <row r="7" spans="1:16" x14ac:dyDescent="0.25">
      <c r="A7" s="20"/>
      <c r="B7" s="7"/>
      <c r="C7" s="7"/>
      <c r="D7" s="7"/>
      <c r="E7" s="7"/>
      <c r="F7" s="7"/>
      <c r="G7" s="7"/>
      <c r="H7" s="7"/>
      <c r="I7" s="7"/>
      <c r="J7" s="7"/>
      <c r="K7" s="7"/>
      <c r="L7" s="7"/>
      <c r="M7" s="7"/>
      <c r="N7" s="7"/>
      <c r="O7" s="7"/>
      <c r="P7" s="7"/>
    </row>
    <row r="8" spans="1:16" s="5" customFormat="1" x14ac:dyDescent="0.25">
      <c r="A8" s="137"/>
      <c r="B8" s="138"/>
      <c r="C8" s="138"/>
      <c r="D8" s="138"/>
      <c r="E8" s="138"/>
      <c r="F8" s="138"/>
      <c r="G8" s="138"/>
      <c r="H8" s="138"/>
      <c r="I8" s="138"/>
      <c r="J8" s="138"/>
      <c r="K8" s="138"/>
      <c r="L8" s="138"/>
      <c r="M8" s="138"/>
      <c r="N8" s="138"/>
      <c r="O8" s="138"/>
      <c r="P8" s="138" t="s">
        <v>24</v>
      </c>
    </row>
    <row r="9" spans="1:16" s="5" customFormat="1" x14ac:dyDescent="0.25">
      <c r="A9" s="139"/>
      <c r="B9" s="138"/>
      <c r="C9" s="138" t="s">
        <v>22</v>
      </c>
      <c r="D9" s="140" t="s">
        <v>156</v>
      </c>
      <c r="E9" s="140"/>
      <c r="F9" s="140" t="s">
        <v>135</v>
      </c>
      <c r="G9" s="140"/>
      <c r="H9" s="140" t="s">
        <v>153</v>
      </c>
      <c r="I9" s="138"/>
      <c r="J9" s="140" t="s">
        <v>157</v>
      </c>
      <c r="K9" s="138"/>
      <c r="L9" s="140" t="s">
        <v>164</v>
      </c>
      <c r="M9" s="138"/>
      <c r="N9" s="140" t="s">
        <v>179</v>
      </c>
      <c r="O9" s="140"/>
      <c r="P9" s="140" t="s">
        <v>23</v>
      </c>
    </row>
    <row r="10" spans="1:16" x14ac:dyDescent="0.25">
      <c r="A10" s="78" t="s">
        <v>5</v>
      </c>
      <c r="B10" s="79"/>
      <c r="C10" s="80"/>
      <c r="D10" s="32"/>
      <c r="E10" s="32"/>
      <c r="F10" s="32"/>
      <c r="G10" s="32"/>
      <c r="H10" s="32"/>
      <c r="I10" s="32"/>
      <c r="J10" s="32"/>
      <c r="K10" s="32"/>
      <c r="L10" s="32"/>
      <c r="M10" s="32"/>
      <c r="N10" s="32"/>
      <c r="O10" s="22"/>
      <c r="P10" s="26"/>
    </row>
    <row r="11" spans="1:16" x14ac:dyDescent="0.25">
      <c r="A11" s="78" t="s">
        <v>25</v>
      </c>
      <c r="B11" s="79"/>
      <c r="C11" s="80"/>
      <c r="D11" s="32"/>
      <c r="E11" s="32"/>
      <c r="F11" s="32"/>
      <c r="G11" s="32"/>
      <c r="H11" s="32"/>
      <c r="I11" s="32"/>
      <c r="J11" s="32"/>
      <c r="K11" s="32"/>
      <c r="L11" s="32"/>
      <c r="M11" s="32"/>
      <c r="N11" s="32"/>
      <c r="O11" s="22"/>
      <c r="P11" s="38">
        <f>SUM(D11:L11)</f>
        <v>0</v>
      </c>
    </row>
    <row r="12" spans="1:16" x14ac:dyDescent="0.25">
      <c r="A12" s="78"/>
      <c r="B12" s="79"/>
      <c r="C12" s="80"/>
      <c r="D12" s="32"/>
      <c r="E12" s="32"/>
      <c r="F12" s="32"/>
      <c r="G12" s="32"/>
      <c r="H12" s="32"/>
      <c r="I12" s="32"/>
      <c r="J12" s="32"/>
      <c r="K12" s="32"/>
      <c r="L12" s="32"/>
      <c r="M12" s="32"/>
      <c r="N12" s="32"/>
      <c r="O12" s="22"/>
      <c r="P12" s="26"/>
    </row>
    <row r="13" spans="1:16" x14ac:dyDescent="0.25">
      <c r="A13" s="78" t="s">
        <v>26</v>
      </c>
      <c r="B13" s="79"/>
      <c r="C13" s="80"/>
      <c r="D13" s="32"/>
      <c r="E13" s="32"/>
      <c r="F13" s="32"/>
      <c r="G13" s="32"/>
      <c r="H13" s="32"/>
      <c r="I13" s="32"/>
      <c r="J13" s="32"/>
      <c r="K13" s="32"/>
      <c r="L13" s="32"/>
      <c r="M13" s="32"/>
      <c r="N13" s="81"/>
      <c r="O13" s="22"/>
      <c r="P13" s="38">
        <f>SUM(D13:L13)</f>
        <v>0</v>
      </c>
    </row>
    <row r="14" spans="1:16" x14ac:dyDescent="0.25">
      <c r="A14" s="78"/>
      <c r="B14" s="79"/>
      <c r="C14" s="80"/>
      <c r="D14" s="32"/>
      <c r="E14" s="32"/>
      <c r="F14" s="32"/>
      <c r="G14" s="32"/>
      <c r="H14" s="32"/>
      <c r="I14" s="32"/>
      <c r="J14" s="32"/>
      <c r="K14" s="32"/>
      <c r="L14" s="32"/>
      <c r="M14" s="32"/>
      <c r="N14" s="81"/>
      <c r="O14" s="22"/>
      <c r="P14" s="26"/>
    </row>
    <row r="15" spans="1:16" x14ac:dyDescent="0.25">
      <c r="A15" s="78" t="s">
        <v>27</v>
      </c>
      <c r="B15" s="79"/>
      <c r="C15" s="82"/>
      <c r="D15" s="32"/>
      <c r="E15" s="32"/>
      <c r="F15" s="32"/>
      <c r="G15" s="32"/>
      <c r="H15" s="32"/>
      <c r="I15" s="32"/>
      <c r="J15" s="32"/>
      <c r="K15" s="32"/>
      <c r="L15" s="32"/>
      <c r="M15" s="32"/>
      <c r="N15" s="32"/>
      <c r="O15" s="22"/>
      <c r="P15" s="38">
        <f>SUM(D15:L15)</f>
        <v>0</v>
      </c>
    </row>
    <row r="16" spans="1:16" s="5" customFormat="1" x14ac:dyDescent="0.25">
      <c r="A16" s="83"/>
      <c r="B16" s="84"/>
      <c r="C16" s="85"/>
      <c r="D16" s="86"/>
      <c r="E16" s="86"/>
      <c r="F16" s="86"/>
      <c r="G16" s="86"/>
      <c r="H16" s="86"/>
      <c r="I16" s="86"/>
      <c r="J16" s="86"/>
      <c r="K16" s="86"/>
      <c r="L16" s="86"/>
      <c r="M16" s="86"/>
      <c r="N16" s="86"/>
      <c r="O16" s="87"/>
      <c r="P16" s="69"/>
    </row>
    <row r="17" spans="1:16" s="16" customFormat="1" x14ac:dyDescent="0.25">
      <c r="A17" s="88"/>
      <c r="B17" s="89"/>
      <c r="C17" s="23" t="s">
        <v>23</v>
      </c>
      <c r="D17" s="40">
        <f t="shared" ref="D17:L17" si="0">SUM(D11:D15)</f>
        <v>0</v>
      </c>
      <c r="E17" s="69"/>
      <c r="F17" s="40">
        <f t="shared" si="0"/>
        <v>0</v>
      </c>
      <c r="G17" s="69"/>
      <c r="H17" s="40">
        <f t="shared" si="0"/>
        <v>0</v>
      </c>
      <c r="I17" s="69"/>
      <c r="J17" s="40">
        <f t="shared" si="0"/>
        <v>0</v>
      </c>
      <c r="K17" s="69"/>
      <c r="L17" s="40">
        <f t="shared" si="0"/>
        <v>0</v>
      </c>
      <c r="M17" s="69"/>
      <c r="N17" s="40">
        <f>SUM(N11:N15)</f>
        <v>0</v>
      </c>
      <c r="O17" s="69"/>
      <c r="P17" s="40">
        <f>SUM(P11:P15)</f>
        <v>0</v>
      </c>
    </row>
    <row r="18" spans="1:16" x14ac:dyDescent="0.25">
      <c r="D18" s="14"/>
      <c r="E18" s="14"/>
      <c r="F18" s="14"/>
      <c r="G18" s="14"/>
      <c r="H18" s="14"/>
      <c r="I18" s="14"/>
      <c r="J18" s="14"/>
      <c r="K18" s="14"/>
      <c r="L18" s="14"/>
      <c r="M18" s="14"/>
      <c r="N18" s="14"/>
      <c r="O18" s="14"/>
      <c r="P18" s="14"/>
    </row>
  </sheetData>
  <sheetProtection formatCells="0" insertRows="0" selectLockedCells="1"/>
  <mergeCells count="6">
    <mergeCell ref="D6:F6"/>
    <mergeCell ref="A1:P1"/>
    <mergeCell ref="A3:P3"/>
    <mergeCell ref="D5:F5"/>
    <mergeCell ref="L5:N5"/>
    <mergeCell ref="L6:N6"/>
  </mergeCells>
  <phoneticPr fontId="7" type="noConversion"/>
  <printOptions horizontalCentered="1"/>
  <pageMargins left="0.42" right="0.41" top="0.75" bottom="0.75" header="0.3" footer="0.3"/>
  <pageSetup scale="96" orientation="landscape" r:id="rId1"/>
  <headerFooter>
    <oddFooter>&amp;C1300 - Conservation Commission
&amp;P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16"/>
  <sheetViews>
    <sheetView workbookViewId="0">
      <selection activeCell="A8" sqref="A8"/>
    </sheetView>
  </sheetViews>
  <sheetFormatPr defaultColWidth="28.140625" defaultRowHeight="15.75" x14ac:dyDescent="0.25"/>
  <cols>
    <col min="1" max="1" width="20.5703125" style="1" customWidth="1"/>
    <col min="2" max="2" width="23.140625" style="1" customWidth="1"/>
    <col min="3" max="3" width="14.28515625" style="1" customWidth="1"/>
    <col min="4" max="5" width="12.7109375" style="1" customWidth="1"/>
    <col min="6" max="6" width="12.28515625" style="1" customWidth="1"/>
    <col min="7" max="7" width="10.28515625" style="1" bestFit="1" customWidth="1"/>
    <col min="8" max="8" width="10.140625" style="1" customWidth="1"/>
    <col min="9" max="9" width="10.7109375" style="1" customWidth="1"/>
    <col min="10" max="16384" width="28.140625" style="1"/>
  </cols>
  <sheetData>
    <row r="1" spans="1:9" x14ac:dyDescent="0.25">
      <c r="A1" s="155" t="s">
        <v>75</v>
      </c>
      <c r="B1" s="155"/>
      <c r="C1" s="155"/>
      <c r="D1" s="155"/>
      <c r="E1" s="155"/>
      <c r="F1" s="155"/>
      <c r="G1" s="155"/>
      <c r="H1" s="10"/>
      <c r="I1" s="10"/>
    </row>
    <row r="2" spans="1:9" x14ac:dyDescent="0.25">
      <c r="A2" s="10"/>
      <c r="B2" s="10"/>
      <c r="C2" s="10"/>
      <c r="D2" s="7"/>
      <c r="E2" s="7"/>
      <c r="F2" s="7"/>
      <c r="G2" s="29"/>
      <c r="H2" s="7"/>
      <c r="I2" s="7"/>
    </row>
    <row r="3" spans="1:9" x14ac:dyDescent="0.25">
      <c r="A3" s="157" t="s">
        <v>180</v>
      </c>
      <c r="B3" s="157"/>
      <c r="C3" s="157"/>
      <c r="D3" s="157"/>
      <c r="E3" s="157"/>
      <c r="F3" s="157"/>
      <c r="G3" s="157"/>
      <c r="H3" s="90"/>
      <c r="I3" s="90"/>
    </row>
    <row r="4" spans="1:9" x14ac:dyDescent="0.25">
      <c r="A4" s="10"/>
      <c r="B4" s="10"/>
      <c r="C4" s="10"/>
      <c r="D4" s="7"/>
      <c r="E4" s="7"/>
      <c r="F4" s="7"/>
      <c r="G4" s="7"/>
      <c r="H4" s="7"/>
    </row>
    <row r="5" spans="1:9" x14ac:dyDescent="0.25">
      <c r="A5" s="7" t="s">
        <v>6</v>
      </c>
      <c r="B5" s="203">
        <f>'Budget Request'!B5</f>
        <v>0</v>
      </c>
      <c r="C5" s="203"/>
      <c r="D5" s="6" t="s">
        <v>1</v>
      </c>
      <c r="E5" s="202">
        <f>'10.01'!G5</f>
        <v>0</v>
      </c>
      <c r="F5" s="202"/>
      <c r="G5" s="202"/>
      <c r="H5" s="7"/>
    </row>
    <row r="6" spans="1:9" x14ac:dyDescent="0.25">
      <c r="A6" s="7" t="s">
        <v>2</v>
      </c>
      <c r="B6" s="154" t="str">
        <f>'Budget Request'!B6</f>
        <v>Conservation Commission</v>
      </c>
      <c r="C6" s="154"/>
      <c r="D6" s="7" t="s">
        <v>31</v>
      </c>
      <c r="E6" s="154">
        <v>1300</v>
      </c>
      <c r="F6" s="154"/>
      <c r="G6" s="154"/>
      <c r="H6" s="7"/>
    </row>
    <row r="7" spans="1:9" x14ac:dyDescent="0.25">
      <c r="A7" s="7" t="s">
        <v>76</v>
      </c>
      <c r="B7" s="198" t="s">
        <v>78</v>
      </c>
      <c r="C7" s="198"/>
      <c r="D7" s="6" t="s">
        <v>42</v>
      </c>
      <c r="E7" s="154" t="s">
        <v>79</v>
      </c>
      <c r="F7" s="154"/>
      <c r="G7" s="154"/>
      <c r="H7" s="7"/>
    </row>
    <row r="8" spans="1:9" x14ac:dyDescent="0.25">
      <c r="A8" s="7" t="s">
        <v>152</v>
      </c>
      <c r="B8" s="196">
        <f>E14</f>
        <v>0</v>
      </c>
      <c r="C8" s="196"/>
      <c r="D8" s="7" t="s">
        <v>134</v>
      </c>
      <c r="E8" s="196">
        <f>D14</f>
        <v>1200</v>
      </c>
      <c r="F8" s="196"/>
      <c r="G8" s="196"/>
      <c r="H8" s="7"/>
    </row>
    <row r="9" spans="1:9" x14ac:dyDescent="0.25">
      <c r="A9" s="7"/>
      <c r="B9" s="100"/>
      <c r="C9" s="100"/>
      <c r="D9" s="7"/>
      <c r="E9" s="7"/>
      <c r="F9" s="100"/>
      <c r="G9" s="100"/>
      <c r="H9" s="100"/>
    </row>
    <row r="10" spans="1:9" x14ac:dyDescent="0.25">
      <c r="A10" s="7"/>
      <c r="B10" s="100"/>
      <c r="C10" s="100"/>
      <c r="D10" s="7"/>
      <c r="E10" s="7"/>
      <c r="F10" s="100"/>
      <c r="G10" s="100"/>
      <c r="H10" s="100"/>
      <c r="I10" s="100"/>
    </row>
    <row r="11" spans="1:9" ht="16.5" thickBot="1" x14ac:dyDescent="0.3"/>
    <row r="12" spans="1:9" ht="16.5" thickBot="1" x14ac:dyDescent="0.3">
      <c r="A12" s="199" t="s">
        <v>77</v>
      </c>
      <c r="B12" s="200"/>
      <c r="C12" s="200"/>
      <c r="D12" s="200"/>
      <c r="E12" s="200"/>
      <c r="F12" s="200"/>
      <c r="G12" s="201"/>
      <c r="H12" s="141"/>
    </row>
    <row r="13" spans="1:9" ht="47.25" x14ac:dyDescent="0.25">
      <c r="A13" s="72" t="s">
        <v>32</v>
      </c>
      <c r="B13" s="72" t="s">
        <v>33</v>
      </c>
      <c r="C13" s="73" t="str">
        <f>'Budget Request'!C29</f>
        <v xml:space="preserve">FY2022 Actual Revenue </v>
      </c>
      <c r="D13" s="74" t="str">
        <f>'Budget Request'!D29</f>
        <v>FY2023 Estimated Revenue</v>
      </c>
      <c r="E13" s="73" t="str">
        <f>'Budget Request'!E29</f>
        <v xml:space="preserve">FY2024 Estimated Revenue </v>
      </c>
      <c r="F13" s="75" t="s">
        <v>34</v>
      </c>
      <c r="G13" s="73" t="s">
        <v>38</v>
      </c>
      <c r="H13" s="72" t="s">
        <v>72</v>
      </c>
    </row>
    <row r="14" spans="1:9" x14ac:dyDescent="0.25">
      <c r="A14" s="76" t="s">
        <v>82</v>
      </c>
      <c r="B14" s="77" t="s">
        <v>79</v>
      </c>
      <c r="C14" s="99">
        <v>1490</v>
      </c>
      <c r="D14" s="99">
        <f>'Budget Request'!D30</f>
        <v>1200</v>
      </c>
      <c r="E14" s="38">
        <f>'381.39'!G22</f>
        <v>0</v>
      </c>
      <c r="F14" s="38">
        <f>E14-D14</f>
        <v>-1200</v>
      </c>
      <c r="G14" s="39">
        <f>(E14/D14)-1</f>
        <v>-1</v>
      </c>
      <c r="H14" s="145" t="s">
        <v>183</v>
      </c>
    </row>
    <row r="15" spans="1:9" x14ac:dyDescent="0.25">
      <c r="A15" s="25"/>
      <c r="B15" s="25"/>
      <c r="C15" s="26"/>
      <c r="D15" s="26" t="s">
        <v>5</v>
      </c>
      <c r="E15" s="26"/>
      <c r="F15" s="26"/>
      <c r="G15" s="27"/>
      <c r="H15" s="23"/>
    </row>
    <row r="16" spans="1:9" s="5" customFormat="1" x14ac:dyDescent="0.25">
      <c r="A16" s="31"/>
      <c r="B16" s="23" t="s">
        <v>23</v>
      </c>
      <c r="C16" s="40">
        <f>SUM(C14:C14)</f>
        <v>1490</v>
      </c>
      <c r="D16" s="40">
        <f>SUM(D14:D14)</f>
        <v>1200</v>
      </c>
      <c r="E16" s="40">
        <f>SUM(E14:E14)</f>
        <v>0</v>
      </c>
      <c r="F16" s="40">
        <f>SUM(F14:F14)</f>
        <v>-1200</v>
      </c>
      <c r="G16" s="41">
        <f>(E16/D16)-1</f>
        <v>-1</v>
      </c>
      <c r="H16" s="23"/>
    </row>
  </sheetData>
  <sheetProtection formatCells="0" insertRows="0"/>
  <mergeCells count="11">
    <mergeCell ref="B7:C7"/>
    <mergeCell ref="B8:C8"/>
    <mergeCell ref="A1:G1"/>
    <mergeCell ref="A12:G12"/>
    <mergeCell ref="E5:G5"/>
    <mergeCell ref="E6:G6"/>
    <mergeCell ref="E7:G7"/>
    <mergeCell ref="E8:G8"/>
    <mergeCell ref="A3:G3"/>
    <mergeCell ref="B5:C5"/>
    <mergeCell ref="B6:C6"/>
  </mergeCells>
  <phoneticPr fontId="7" type="noConversion"/>
  <hyperlinks>
    <hyperlink ref="H14" location="'381.39'!A1" display="Details" xr:uid="{BE34ECA2-A626-434C-9FBA-6E98DDA1FC77}"/>
  </hyperlinks>
  <pageMargins left="0.7" right="0.7" top="0.75" bottom="0.75" header="0.3" footer="0.3"/>
  <pageSetup scale="88" orientation="portrait" r:id="rId1"/>
  <headerFooter>
    <oddFooter xml:space="preserve">&amp;C1300 - Conservation Commission
&amp;P of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4"/>
  <sheetViews>
    <sheetView workbookViewId="0">
      <selection activeCell="L11" sqref="L11"/>
    </sheetView>
  </sheetViews>
  <sheetFormatPr defaultRowHeight="15.75" x14ac:dyDescent="0.25"/>
  <cols>
    <col min="1" max="1" width="21.5703125" style="4" customWidth="1"/>
    <col min="2" max="2" width="26.28515625" style="1" bestFit="1" customWidth="1"/>
    <col min="3" max="4" width="12.140625" style="1" customWidth="1"/>
    <col min="5" max="5" width="13.7109375" style="1" bestFit="1" customWidth="1"/>
    <col min="6" max="6" width="12.140625" style="1" customWidth="1"/>
    <col min="7" max="7" width="12.140625" style="3" customWidth="1"/>
    <col min="8" max="8" width="12.140625" style="1" customWidth="1"/>
    <col min="9" max="9" width="10.5703125" style="1" bestFit="1" customWidth="1"/>
    <col min="10" max="16384" width="9.140625" style="1"/>
  </cols>
  <sheetData>
    <row r="1" spans="1:9" ht="15.75" customHeight="1" x14ac:dyDescent="0.25">
      <c r="A1" s="155" t="s">
        <v>9</v>
      </c>
      <c r="B1" s="155"/>
      <c r="C1" s="155"/>
      <c r="D1" s="155"/>
      <c r="E1" s="155"/>
      <c r="F1" s="155"/>
      <c r="G1" s="155"/>
      <c r="H1" s="10"/>
      <c r="I1" s="10"/>
    </row>
    <row r="2" spans="1:9" ht="15.75" customHeight="1" x14ac:dyDescent="0.25">
      <c r="A2" s="155"/>
      <c r="B2" s="155"/>
      <c r="C2" s="155"/>
      <c r="D2" s="155"/>
      <c r="E2" s="155"/>
      <c r="F2" s="155"/>
      <c r="G2" s="155"/>
      <c r="H2" s="10"/>
      <c r="I2" s="10"/>
    </row>
    <row r="3" spans="1:9" ht="15.75" customHeight="1" x14ac:dyDescent="0.25">
      <c r="A3" s="155" t="s">
        <v>171</v>
      </c>
      <c r="B3" s="155"/>
      <c r="C3" s="155"/>
      <c r="D3" s="155"/>
      <c r="E3" s="155"/>
      <c r="F3" s="155"/>
      <c r="G3" s="155"/>
      <c r="H3" s="10"/>
      <c r="I3" s="10"/>
    </row>
    <row r="4" spans="1:9" ht="15.75" customHeight="1" x14ac:dyDescent="0.25">
      <c r="A4" s="155"/>
      <c r="B4" s="155"/>
      <c r="C4" s="155"/>
      <c r="D4" s="155"/>
      <c r="E4" s="155"/>
      <c r="F4" s="155"/>
      <c r="G4" s="155"/>
      <c r="H4" s="10"/>
      <c r="I4" s="10"/>
    </row>
    <row r="5" spans="1:9" x14ac:dyDescent="0.25">
      <c r="A5" s="6" t="s">
        <v>6</v>
      </c>
      <c r="B5" s="59"/>
      <c r="C5" s="9"/>
      <c r="D5" s="7"/>
      <c r="E5" s="7" t="s">
        <v>1</v>
      </c>
      <c r="F5" s="98"/>
      <c r="G5" s="98"/>
      <c r="H5" s="7"/>
      <c r="I5" s="7"/>
    </row>
    <row r="6" spans="1:9" x14ac:dyDescent="0.25">
      <c r="A6" s="6" t="s">
        <v>2</v>
      </c>
      <c r="B6" s="13" t="s">
        <v>56</v>
      </c>
      <c r="C6" s="6"/>
      <c r="D6" s="7"/>
      <c r="E6" s="7" t="s">
        <v>31</v>
      </c>
      <c r="F6" s="154">
        <v>1300</v>
      </c>
      <c r="G6" s="154"/>
      <c r="H6" s="7"/>
      <c r="I6" s="7"/>
    </row>
    <row r="7" spans="1:9" x14ac:dyDescent="0.25">
      <c r="A7" s="156"/>
      <c r="B7" s="156"/>
      <c r="C7" s="156"/>
      <c r="D7" s="156"/>
      <c r="E7" s="156"/>
      <c r="F7" s="156"/>
      <c r="G7" s="156"/>
      <c r="H7" s="7"/>
      <c r="I7" s="7"/>
    </row>
    <row r="8" spans="1:9" x14ac:dyDescent="0.25">
      <c r="A8" s="6"/>
      <c r="B8" s="29"/>
      <c r="C8" s="6"/>
      <c r="D8" s="7"/>
      <c r="E8" s="7"/>
      <c r="F8" s="29"/>
      <c r="G8" s="29"/>
      <c r="H8" s="7"/>
      <c r="I8" s="7"/>
    </row>
    <row r="9" spans="1:9" ht="16.5" thickBot="1" x14ac:dyDescent="0.3"/>
    <row r="10" spans="1:9" ht="15.75" customHeight="1" thickBot="1" x14ac:dyDescent="0.3">
      <c r="A10" s="151" t="s">
        <v>83</v>
      </c>
      <c r="B10" s="152"/>
      <c r="C10" s="152"/>
      <c r="D10" s="152"/>
      <c r="E10" s="152"/>
      <c r="F10" s="152"/>
      <c r="G10" s="153"/>
      <c r="H10" s="111"/>
      <c r="I10" s="10"/>
    </row>
    <row r="11" spans="1:9" s="16" customFormat="1" ht="47.25" customHeight="1" x14ac:dyDescent="0.25">
      <c r="A11" s="72" t="s">
        <v>32</v>
      </c>
      <c r="B11" s="72" t="s">
        <v>33</v>
      </c>
      <c r="C11" s="73" t="s">
        <v>172</v>
      </c>
      <c r="D11" s="74" t="s">
        <v>173</v>
      </c>
      <c r="E11" s="74" t="s">
        <v>174</v>
      </c>
      <c r="F11" s="72" t="s">
        <v>34</v>
      </c>
      <c r="G11" s="72" t="s">
        <v>38</v>
      </c>
      <c r="H11" s="34" t="s">
        <v>72</v>
      </c>
    </row>
    <row r="12" spans="1:9" x14ac:dyDescent="0.25">
      <c r="A12" s="24" t="s">
        <v>44</v>
      </c>
      <c r="B12" s="37" t="str">
        <f>+'10.01'!G7</f>
        <v>Regular Payroll</v>
      </c>
      <c r="C12" s="38">
        <v>54362</v>
      </c>
      <c r="D12" s="38">
        <v>58660</v>
      </c>
      <c r="E12" s="38">
        <f>+'10.01'!C8</f>
        <v>58660.4</v>
      </c>
      <c r="F12" s="38">
        <f t="shared" ref="F12:F24" si="0">E12-D12</f>
        <v>0.40000000000145519</v>
      </c>
      <c r="G12" s="39">
        <f t="shared" ref="G12:G24" si="1">(E12/D12)-1</f>
        <v>6.8189566997389761E-6</v>
      </c>
      <c r="H12" s="46" t="s">
        <v>73</v>
      </c>
    </row>
    <row r="13" spans="1:9" x14ac:dyDescent="0.25">
      <c r="A13" s="24" t="s">
        <v>45</v>
      </c>
      <c r="B13" s="37" t="str">
        <f>+'10.02'!F7</f>
        <v>Part Time Employees</v>
      </c>
      <c r="C13" s="38">
        <v>0</v>
      </c>
      <c r="D13" s="38">
        <v>1</v>
      </c>
      <c r="E13" s="38">
        <f>+'10.02'!C8</f>
        <v>0</v>
      </c>
      <c r="F13" s="38">
        <f t="shared" si="0"/>
        <v>-1</v>
      </c>
      <c r="G13" s="39">
        <f t="shared" si="1"/>
        <v>-1</v>
      </c>
      <c r="H13" s="46" t="s">
        <v>73</v>
      </c>
    </row>
    <row r="14" spans="1:9" x14ac:dyDescent="0.25">
      <c r="A14" s="24" t="s">
        <v>46</v>
      </c>
      <c r="B14" s="37" t="str">
        <f>+'11.01'!D7</f>
        <v>Mileage</v>
      </c>
      <c r="C14" s="38">
        <v>0</v>
      </c>
      <c r="D14" s="38">
        <v>250</v>
      </c>
      <c r="E14" s="38">
        <f>+'11.01'!B8</f>
        <v>0</v>
      </c>
      <c r="F14" s="38">
        <f t="shared" si="0"/>
        <v>-250</v>
      </c>
      <c r="G14" s="39">
        <f t="shared" si="1"/>
        <v>-1</v>
      </c>
      <c r="H14" s="46" t="s">
        <v>73</v>
      </c>
    </row>
    <row r="15" spans="1:9" x14ac:dyDescent="0.25">
      <c r="A15" s="24" t="s">
        <v>47</v>
      </c>
      <c r="B15" s="37" t="str">
        <f>+'11.05'!D7</f>
        <v>Meeting, Travel, Conference</v>
      </c>
      <c r="C15" s="38">
        <v>0</v>
      </c>
      <c r="D15" s="38">
        <v>120</v>
      </c>
      <c r="E15" s="38">
        <f>+'11.05'!B8</f>
        <v>0</v>
      </c>
      <c r="F15" s="38">
        <f t="shared" si="0"/>
        <v>-120</v>
      </c>
      <c r="G15" s="39">
        <f t="shared" si="1"/>
        <v>-1</v>
      </c>
      <c r="H15" s="46" t="s">
        <v>73</v>
      </c>
    </row>
    <row r="16" spans="1:9" x14ac:dyDescent="0.25">
      <c r="A16" s="24" t="s">
        <v>48</v>
      </c>
      <c r="B16" s="37" t="str">
        <f>+'30.23'!D7</f>
        <v>Other Outside Services</v>
      </c>
      <c r="C16" s="38">
        <v>1328</v>
      </c>
      <c r="D16" s="38">
        <v>9000</v>
      </c>
      <c r="E16" s="38">
        <f>+'30.23'!B8</f>
        <v>0</v>
      </c>
      <c r="F16" s="38">
        <f t="shared" si="0"/>
        <v>-9000</v>
      </c>
      <c r="G16" s="39">
        <f t="shared" si="1"/>
        <v>-1</v>
      </c>
      <c r="H16" s="46" t="s">
        <v>73</v>
      </c>
    </row>
    <row r="17" spans="1:9" x14ac:dyDescent="0.25">
      <c r="A17" s="24" t="s">
        <v>49</v>
      </c>
      <c r="B17" s="37" t="str">
        <f>+'40.05'!D7</f>
        <v>Postage</v>
      </c>
      <c r="C17" s="38">
        <v>0</v>
      </c>
      <c r="D17" s="38">
        <v>1</v>
      </c>
      <c r="E17" s="38">
        <f>+'40.05'!B8</f>
        <v>0</v>
      </c>
      <c r="F17" s="38">
        <f t="shared" si="0"/>
        <v>-1</v>
      </c>
      <c r="G17" s="39">
        <f t="shared" si="1"/>
        <v>-1</v>
      </c>
      <c r="H17" s="46" t="s">
        <v>73</v>
      </c>
    </row>
    <row r="18" spans="1:9" x14ac:dyDescent="0.25">
      <c r="A18" s="24" t="s">
        <v>50</v>
      </c>
      <c r="B18" s="37" t="str">
        <f>+'40.09'!D7</f>
        <v>Program Supplies</v>
      </c>
      <c r="C18" s="38">
        <v>312</v>
      </c>
      <c r="D18" s="38">
        <v>400</v>
      </c>
      <c r="E18" s="38">
        <f>+'40.09'!B8</f>
        <v>0</v>
      </c>
      <c r="F18" s="38">
        <f t="shared" si="0"/>
        <v>-400</v>
      </c>
      <c r="G18" s="39">
        <f t="shared" si="1"/>
        <v>-1</v>
      </c>
      <c r="H18" s="46" t="s">
        <v>73</v>
      </c>
    </row>
    <row r="19" spans="1:9" x14ac:dyDescent="0.25">
      <c r="A19" s="24" t="s">
        <v>51</v>
      </c>
      <c r="B19" s="37" t="str">
        <f>+'40.45'!D7</f>
        <v>Signs / Plaques</v>
      </c>
      <c r="C19" s="38">
        <v>0</v>
      </c>
      <c r="D19" s="38">
        <v>300</v>
      </c>
      <c r="E19" s="38">
        <f>+'40.45'!B8</f>
        <v>0</v>
      </c>
      <c r="F19" s="38">
        <f t="shared" si="0"/>
        <v>-300</v>
      </c>
      <c r="G19" s="39">
        <f t="shared" si="1"/>
        <v>-1</v>
      </c>
      <c r="H19" s="46" t="s">
        <v>73</v>
      </c>
    </row>
    <row r="20" spans="1:9" x14ac:dyDescent="0.25">
      <c r="A20" s="24" t="s">
        <v>52</v>
      </c>
      <c r="B20" s="37" t="str">
        <f>+'50.03'!D7</f>
        <v>Clerical/Steno Fees</v>
      </c>
      <c r="C20" s="38">
        <v>0</v>
      </c>
      <c r="D20" s="38">
        <v>1</v>
      </c>
      <c r="E20" s="38">
        <f>+'50.03'!B8</f>
        <v>0</v>
      </c>
      <c r="F20" s="38">
        <f t="shared" si="0"/>
        <v>-1</v>
      </c>
      <c r="G20" s="39">
        <f t="shared" si="1"/>
        <v>-1</v>
      </c>
      <c r="H20" s="46" t="s">
        <v>73</v>
      </c>
    </row>
    <row r="21" spans="1:9" x14ac:dyDescent="0.25">
      <c r="A21" s="24" t="s">
        <v>53</v>
      </c>
      <c r="B21" s="37" t="str">
        <f>+'50.04'!D7</f>
        <v>Dues &amp; Subscriptions</v>
      </c>
      <c r="C21" s="38">
        <v>175</v>
      </c>
      <c r="D21" s="38">
        <v>250</v>
      </c>
      <c r="E21" s="38">
        <f>+'50.04'!B8</f>
        <v>0</v>
      </c>
      <c r="F21" s="38">
        <f t="shared" si="0"/>
        <v>-250</v>
      </c>
      <c r="G21" s="39">
        <f t="shared" si="1"/>
        <v>-1</v>
      </c>
      <c r="H21" s="46" t="s">
        <v>73</v>
      </c>
    </row>
    <row r="22" spans="1:9" x14ac:dyDescent="0.25">
      <c r="A22" s="24" t="s">
        <v>68</v>
      </c>
      <c r="B22" s="37" t="str">
        <f>+'60.01'!D7</f>
        <v>Land Improvements</v>
      </c>
      <c r="C22" s="38">
        <v>6636</v>
      </c>
      <c r="D22" s="38">
        <v>8000</v>
      </c>
      <c r="E22" s="38">
        <f>+'60.01'!B8</f>
        <v>0</v>
      </c>
      <c r="F22" s="38">
        <f t="shared" si="0"/>
        <v>-8000</v>
      </c>
      <c r="G22" s="39">
        <f t="shared" si="1"/>
        <v>-1</v>
      </c>
      <c r="H22" s="46" t="s">
        <v>73</v>
      </c>
    </row>
    <row r="23" spans="1:9" x14ac:dyDescent="0.25">
      <c r="A23" s="24" t="s">
        <v>54</v>
      </c>
      <c r="B23" s="37" t="str">
        <f>+'60.15'!D7</f>
        <v>Community Garden</v>
      </c>
      <c r="C23" s="38">
        <v>1652</v>
      </c>
      <c r="D23" s="38">
        <v>2000</v>
      </c>
      <c r="E23" s="38">
        <f>+'60.15'!B8</f>
        <v>0</v>
      </c>
      <c r="F23" s="38">
        <f t="shared" si="0"/>
        <v>-2000</v>
      </c>
      <c r="G23" s="39">
        <f t="shared" si="1"/>
        <v>-1</v>
      </c>
      <c r="H23" s="46" t="s">
        <v>73</v>
      </c>
    </row>
    <row r="24" spans="1:9" x14ac:dyDescent="0.25">
      <c r="A24" s="24" t="s">
        <v>55</v>
      </c>
      <c r="B24" s="37" t="str">
        <f>+'80.40'!D7</f>
        <v>Program Development</v>
      </c>
      <c r="C24" s="38">
        <v>0</v>
      </c>
      <c r="D24" s="38">
        <v>1000</v>
      </c>
      <c r="E24" s="38">
        <f>+'80.40'!B8</f>
        <v>0</v>
      </c>
      <c r="F24" s="38">
        <f t="shared" si="0"/>
        <v>-1000</v>
      </c>
      <c r="G24" s="39">
        <f t="shared" si="1"/>
        <v>-1</v>
      </c>
      <c r="H24" s="46" t="s">
        <v>73</v>
      </c>
    </row>
    <row r="25" spans="1:9" x14ac:dyDescent="0.25">
      <c r="A25" s="24"/>
      <c r="B25" s="25"/>
      <c r="C25" s="26"/>
      <c r="D25" s="26"/>
      <c r="E25" s="26"/>
      <c r="F25" s="26"/>
      <c r="G25" s="27"/>
      <c r="H25" s="30"/>
    </row>
    <row r="26" spans="1:9" s="5" customFormat="1" x14ac:dyDescent="0.25">
      <c r="A26" s="28"/>
      <c r="B26" s="23" t="s">
        <v>35</v>
      </c>
      <c r="C26" s="40">
        <f>SUM(C12:C24)</f>
        <v>64465</v>
      </c>
      <c r="D26" s="40">
        <f>SUM(D12:D24)</f>
        <v>79983</v>
      </c>
      <c r="E26" s="40">
        <f>SUM(E12:E24)</f>
        <v>58660.4</v>
      </c>
      <c r="F26" s="40">
        <f>SUM(F12:F24)</f>
        <v>-21322.6</v>
      </c>
      <c r="G26" s="41">
        <f>(E26/D26)-1</f>
        <v>-0.26658915019441631</v>
      </c>
      <c r="H26" s="23"/>
    </row>
    <row r="27" spans="1:9" ht="15.75" customHeight="1" thickBot="1" x14ac:dyDescent="0.3">
      <c r="A27" s="10"/>
      <c r="B27" s="10"/>
      <c r="C27" s="10"/>
      <c r="D27" s="10"/>
      <c r="E27" s="10"/>
      <c r="F27" s="10"/>
      <c r="G27" s="10"/>
      <c r="H27" s="10"/>
      <c r="I27" s="10"/>
    </row>
    <row r="28" spans="1:9" ht="15.75" customHeight="1" thickBot="1" x14ac:dyDescent="0.3">
      <c r="A28" s="151" t="s">
        <v>77</v>
      </c>
      <c r="B28" s="152"/>
      <c r="C28" s="152"/>
      <c r="D28" s="152"/>
      <c r="E28" s="152"/>
      <c r="F28" s="152"/>
      <c r="G28" s="153"/>
      <c r="H28" s="111"/>
      <c r="I28" s="10"/>
    </row>
    <row r="29" spans="1:9" ht="47.25" x14ac:dyDescent="0.25">
      <c r="A29" s="72" t="s">
        <v>32</v>
      </c>
      <c r="B29" s="72" t="s">
        <v>33</v>
      </c>
      <c r="C29" s="73" t="s">
        <v>175</v>
      </c>
      <c r="D29" s="74" t="s">
        <v>176</v>
      </c>
      <c r="E29" s="73" t="s">
        <v>177</v>
      </c>
      <c r="F29" s="75" t="s">
        <v>34</v>
      </c>
      <c r="G29" s="73" t="s">
        <v>38</v>
      </c>
      <c r="H29" s="72" t="s">
        <v>72</v>
      </c>
    </row>
    <row r="30" spans="1:9" x14ac:dyDescent="0.25">
      <c r="A30" s="76" t="s">
        <v>82</v>
      </c>
      <c r="B30" s="77" t="s">
        <v>79</v>
      </c>
      <c r="C30" s="99">
        <v>1490</v>
      </c>
      <c r="D30" s="99">
        <f>1200</f>
        <v>1200</v>
      </c>
      <c r="E30" s="38">
        <f>+'Revenue Summary'!E14</f>
        <v>0</v>
      </c>
      <c r="F30" s="38">
        <f>E30-D30</f>
        <v>-1200</v>
      </c>
      <c r="G30" s="39">
        <f>(E30/D30)-1</f>
        <v>-1</v>
      </c>
      <c r="H30" s="46" t="s">
        <v>73</v>
      </c>
    </row>
    <row r="31" spans="1:9" x14ac:dyDescent="0.25">
      <c r="A31" s="25"/>
      <c r="B31" s="25"/>
      <c r="C31" s="26"/>
      <c r="D31" s="26"/>
      <c r="E31" s="26"/>
      <c r="F31" s="26"/>
      <c r="G31" s="27"/>
      <c r="H31" s="23"/>
    </row>
    <row r="32" spans="1:9" s="5" customFormat="1" x14ac:dyDescent="0.25">
      <c r="A32" s="31"/>
      <c r="B32" s="23" t="s">
        <v>23</v>
      </c>
      <c r="C32" s="40">
        <f>SUM(C30:C30)</f>
        <v>1490</v>
      </c>
      <c r="D32" s="40">
        <f>SUM(D30:D30)</f>
        <v>1200</v>
      </c>
      <c r="E32" s="40">
        <f>SUM(E30:E30)</f>
        <v>0</v>
      </c>
      <c r="F32" s="40">
        <f>SUM(F30:F30)</f>
        <v>-1200</v>
      </c>
      <c r="G32" s="41">
        <f>(E32/D32)-1</f>
        <v>-1</v>
      </c>
      <c r="H32" s="23"/>
    </row>
    <row r="34" spans="1:1" x14ac:dyDescent="0.25">
      <c r="A34" s="97" t="s">
        <v>5</v>
      </c>
    </row>
  </sheetData>
  <sheetProtection formatCells="0" insertRows="0"/>
  <mergeCells count="8">
    <mergeCell ref="A28:G28"/>
    <mergeCell ref="F6:G6"/>
    <mergeCell ref="A1:G1"/>
    <mergeCell ref="A2:G2"/>
    <mergeCell ref="A3:G3"/>
    <mergeCell ref="A4:G4"/>
    <mergeCell ref="A7:G7"/>
    <mergeCell ref="A10:G10"/>
  </mergeCells>
  <phoneticPr fontId="7" type="noConversion"/>
  <hyperlinks>
    <hyperlink ref="H12" location="'10.01'!A1" display="DETAILS" xr:uid="{00000000-0004-0000-0100-000000000000}"/>
    <hyperlink ref="H14" location="'11.01'!A1" display="DETAILS" xr:uid="{00000000-0004-0000-0100-000002000000}"/>
    <hyperlink ref="H15" location="'11.05'!A1" display="DETAILS" xr:uid="{00000000-0004-0000-0100-000003000000}"/>
    <hyperlink ref="H16" location="'30.23'!A1" display="DETAILS" xr:uid="{00000000-0004-0000-0100-000004000000}"/>
    <hyperlink ref="H17" location="'40.05'!A1" display="DETAILS" xr:uid="{00000000-0004-0000-0100-000005000000}"/>
    <hyperlink ref="H18" location="'40.09'!A1" display="DETAILS" xr:uid="{00000000-0004-0000-0100-000006000000}"/>
    <hyperlink ref="H19" location="'40.45'!A1" display="DETAILS" xr:uid="{00000000-0004-0000-0100-000007000000}"/>
    <hyperlink ref="H20" location="'50.03'!A1" display="DETAILS" xr:uid="{00000000-0004-0000-0100-000008000000}"/>
    <hyperlink ref="H21" location="'50.04'!A1" display="DETAILS" xr:uid="{00000000-0004-0000-0100-000009000000}"/>
    <hyperlink ref="H22" location="'60.01'!A1" display="DETAILS" xr:uid="{00000000-0004-0000-0100-00000A000000}"/>
    <hyperlink ref="H23" location="'60.15'!A1" display="DETAILS" xr:uid="{00000000-0004-0000-0100-00000B000000}"/>
    <hyperlink ref="H24" location="'80.40'!A1" display="DETAILS" xr:uid="{00000000-0004-0000-0100-00000C000000}"/>
    <hyperlink ref="H13" location="'10.02'!A1" display="DETAILS" xr:uid="{E04DD26D-9FB6-49DB-A111-C78A0055F720}"/>
    <hyperlink ref="H30" location="'Revenue Summary'!A1" display="DETAILS" xr:uid="{D3E594C1-0A77-4331-A6D9-4E31E848FEDF}"/>
  </hyperlinks>
  <printOptions horizontalCentered="1"/>
  <pageMargins left="0.7" right="0.7" top="0.75" bottom="0.75" header="0.3" footer="0.3"/>
  <pageSetup scale="83" orientation="portrait" r:id="rId1"/>
  <headerFooter>
    <oddFooter>&amp;C1300 - Conservation Commission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26"/>
  <sheetViews>
    <sheetView workbookViewId="0">
      <selection activeCell="A4" sqref="A4"/>
    </sheetView>
  </sheetViews>
  <sheetFormatPr defaultRowHeight="15.75" x14ac:dyDescent="0.25"/>
  <cols>
    <col min="1" max="1" width="27.85546875" style="1" customWidth="1"/>
    <col min="2" max="2" width="25.28515625" style="1" customWidth="1"/>
    <col min="3" max="3" width="3.28515625" style="1" customWidth="1"/>
    <col min="4" max="4" width="10.42578125" style="1" customWidth="1"/>
    <col min="5" max="5" width="11.5703125" style="1" customWidth="1"/>
    <col min="6" max="6" width="1.85546875" style="1" customWidth="1"/>
    <col min="7" max="7" width="14.7109375" style="1" customWidth="1"/>
    <col min="8" max="8" width="11.5703125" style="1" customWidth="1"/>
    <col min="9" max="9" width="15.85546875" style="1" customWidth="1"/>
    <col min="10" max="10" width="9.140625" style="1"/>
    <col min="11" max="11" width="18" style="1" customWidth="1"/>
    <col min="12" max="16384" width="9.140625" style="1"/>
  </cols>
  <sheetData>
    <row r="1" spans="1:11" x14ac:dyDescent="0.25">
      <c r="A1" s="155" t="s">
        <v>75</v>
      </c>
      <c r="B1" s="155"/>
      <c r="C1" s="155"/>
      <c r="D1" s="155"/>
      <c r="E1" s="155"/>
      <c r="F1" s="155"/>
      <c r="G1" s="155"/>
      <c r="H1" s="155"/>
      <c r="I1" s="155"/>
      <c r="J1" s="10"/>
      <c r="K1" s="10"/>
    </row>
    <row r="2" spans="1:11" x14ac:dyDescent="0.25">
      <c r="A2" s="10"/>
      <c r="B2" s="10"/>
      <c r="C2" s="10"/>
      <c r="D2" s="7"/>
      <c r="E2" s="7"/>
      <c r="F2" s="7"/>
      <c r="G2" s="7"/>
      <c r="H2" s="7"/>
      <c r="I2" s="29"/>
      <c r="J2" s="7"/>
      <c r="K2" s="7"/>
    </row>
    <row r="3" spans="1:11" x14ac:dyDescent="0.25">
      <c r="A3" s="157" t="s">
        <v>187</v>
      </c>
      <c r="B3" s="157"/>
      <c r="C3" s="157"/>
      <c r="D3" s="157"/>
      <c r="E3" s="157"/>
      <c r="F3" s="157"/>
      <c r="G3" s="157"/>
      <c r="H3" s="157"/>
      <c r="I3" s="157"/>
      <c r="J3" s="90"/>
      <c r="K3" s="90"/>
    </row>
    <row r="4" spans="1:11" x14ac:dyDescent="0.25">
      <c r="A4" s="10"/>
      <c r="B4" s="10"/>
      <c r="C4" s="10"/>
      <c r="D4" s="7"/>
      <c r="E4" s="7"/>
      <c r="F4" s="7"/>
      <c r="G4" s="7"/>
      <c r="H4" s="7"/>
      <c r="I4" s="7"/>
      <c r="J4" s="7"/>
      <c r="K4" s="7"/>
    </row>
    <row r="5" spans="1:11" x14ac:dyDescent="0.25">
      <c r="A5" s="7" t="s">
        <v>6</v>
      </c>
      <c r="B5" s="61">
        <f>'Budget Request'!B5</f>
        <v>0</v>
      </c>
      <c r="C5" s="9"/>
      <c r="D5" s="7"/>
      <c r="E5" s="178" t="s">
        <v>1</v>
      </c>
      <c r="F5" s="178"/>
      <c r="G5" s="178"/>
      <c r="H5" s="202">
        <f>'Budget Request'!F5</f>
        <v>0</v>
      </c>
      <c r="I5" s="202"/>
      <c r="J5" s="7"/>
      <c r="K5" s="7"/>
    </row>
    <row r="6" spans="1:11" x14ac:dyDescent="0.25">
      <c r="A6" s="7" t="s">
        <v>2</v>
      </c>
      <c r="B6" s="13" t="str">
        <f>'Budget Request'!B6</f>
        <v>Conservation Commission</v>
      </c>
      <c r="C6" s="7"/>
      <c r="D6" s="7"/>
      <c r="E6" s="178" t="s">
        <v>31</v>
      </c>
      <c r="F6" s="178"/>
      <c r="G6" s="178"/>
      <c r="H6" s="198" t="s">
        <v>80</v>
      </c>
      <c r="I6" s="198"/>
      <c r="J6" s="7"/>
      <c r="K6" s="7"/>
    </row>
    <row r="7" spans="1:11" x14ac:dyDescent="0.25">
      <c r="A7" s="7" t="s">
        <v>76</v>
      </c>
      <c r="B7" s="62" t="s">
        <v>78</v>
      </c>
      <c r="C7" s="9"/>
      <c r="D7" s="7"/>
      <c r="E7" s="178" t="s">
        <v>42</v>
      </c>
      <c r="F7" s="178"/>
      <c r="G7" s="178"/>
      <c r="H7" s="154" t="s">
        <v>79</v>
      </c>
      <c r="I7" s="154"/>
      <c r="J7" s="7"/>
      <c r="K7" s="7"/>
    </row>
    <row r="8" spans="1:11" x14ac:dyDescent="0.25">
      <c r="A8" s="7" t="str">
        <f>'Revenue Summary'!E13</f>
        <v xml:space="preserve">FY2024 Estimated Revenue </v>
      </c>
      <c r="B8" s="33">
        <f>G22</f>
        <v>0</v>
      </c>
      <c r="C8" s="7"/>
      <c r="D8" s="7"/>
      <c r="E8" s="4" t="str">
        <f>'Revenue Summary'!D13</f>
        <v>FY2023 Estimated Revenue</v>
      </c>
      <c r="F8" s="4"/>
      <c r="G8" s="4"/>
      <c r="H8" s="204">
        <f>'Revenue Summary'!D14</f>
        <v>1200</v>
      </c>
      <c r="I8" s="204"/>
      <c r="J8" s="7"/>
      <c r="K8" s="7"/>
    </row>
    <row r="9" spans="1:11" x14ac:dyDescent="0.25">
      <c r="E9" s="213" t="str">
        <f>'Revenue Summary'!C13</f>
        <v xml:space="preserve">FY2022 Actual Revenue </v>
      </c>
      <c r="F9" s="213"/>
      <c r="G9" s="213"/>
      <c r="H9" s="204">
        <f>'Revenue Summary'!C14</f>
        <v>1490</v>
      </c>
      <c r="I9" s="204"/>
    </row>
    <row r="11" spans="1:11" x14ac:dyDescent="0.25">
      <c r="A11" s="1" t="s">
        <v>5</v>
      </c>
      <c r="H11" s="3"/>
      <c r="I11" s="3"/>
    </row>
    <row r="12" spans="1:11" x14ac:dyDescent="0.25">
      <c r="H12" s="3"/>
      <c r="I12" s="3"/>
    </row>
    <row r="13" spans="1:11" x14ac:dyDescent="0.25">
      <c r="H13" s="3"/>
      <c r="I13" s="3"/>
    </row>
    <row r="14" spans="1:11" x14ac:dyDescent="0.25">
      <c r="A14" s="63"/>
      <c r="B14" s="64"/>
      <c r="C14" s="63"/>
      <c r="D14" s="63"/>
      <c r="E14" s="65"/>
      <c r="F14" s="65"/>
      <c r="G14" s="65"/>
      <c r="H14" s="63"/>
      <c r="I14" s="63"/>
    </row>
    <row r="15" spans="1:11" x14ac:dyDescent="0.25">
      <c r="A15" s="66"/>
      <c r="H15" s="3"/>
      <c r="I15" s="3"/>
    </row>
    <row r="16" spans="1:11" x14ac:dyDescent="0.25">
      <c r="A16" s="66"/>
      <c r="H16" s="3"/>
      <c r="I16" s="3"/>
    </row>
    <row r="17" spans="1:14" x14ac:dyDescent="0.25">
      <c r="A17" s="66"/>
      <c r="H17" s="3"/>
      <c r="I17" s="3"/>
      <c r="N17" s="1" t="s">
        <v>5</v>
      </c>
    </row>
    <row r="18" spans="1:14" x14ac:dyDescent="0.25">
      <c r="A18" s="66"/>
      <c r="H18" s="3"/>
      <c r="I18" s="3"/>
    </row>
    <row r="19" spans="1:14" x14ac:dyDescent="0.25">
      <c r="A19" s="66"/>
      <c r="H19" s="3"/>
      <c r="I19" s="3"/>
    </row>
    <row r="20" spans="1:14" ht="31.5" x14ac:dyDescent="0.25">
      <c r="A20" s="63"/>
      <c r="B20" s="158" t="s">
        <v>5</v>
      </c>
      <c r="C20" s="158"/>
      <c r="D20" s="67" t="s">
        <v>158</v>
      </c>
      <c r="E20" s="207" t="s">
        <v>159</v>
      </c>
      <c r="F20" s="208"/>
      <c r="G20" s="207" t="s">
        <v>159</v>
      </c>
      <c r="H20" s="208"/>
      <c r="I20" s="63"/>
      <c r="K20" s="68" t="s">
        <v>74</v>
      </c>
    </row>
    <row r="21" spans="1:14" x14ac:dyDescent="0.25">
      <c r="A21" s="63"/>
      <c r="B21" s="158"/>
      <c r="C21" s="158"/>
      <c r="D21" s="69" t="s">
        <v>134</v>
      </c>
      <c r="E21" s="205" t="s">
        <v>152</v>
      </c>
      <c r="F21" s="206"/>
      <c r="G21" s="209" t="s">
        <v>156</v>
      </c>
      <c r="H21" s="210"/>
      <c r="I21" s="63"/>
      <c r="K21" s="68"/>
    </row>
    <row r="22" spans="1:14" x14ac:dyDescent="0.25">
      <c r="A22" s="63"/>
      <c r="B22" s="158" t="s">
        <v>81</v>
      </c>
      <c r="C22" s="158"/>
      <c r="D22" s="69">
        <v>1490</v>
      </c>
      <c r="E22" s="205">
        <f>+H8</f>
        <v>1200</v>
      </c>
      <c r="F22" s="206"/>
      <c r="G22" s="211">
        <v>0</v>
      </c>
      <c r="H22" s="212"/>
      <c r="I22" s="63"/>
      <c r="K22" s="68"/>
    </row>
    <row r="23" spans="1:14" x14ac:dyDescent="0.25">
      <c r="A23" s="63"/>
      <c r="B23" s="158"/>
      <c r="C23" s="158"/>
      <c r="D23" s="31"/>
      <c r="E23" s="167"/>
      <c r="F23" s="169"/>
      <c r="G23" s="31"/>
      <c r="H23" s="31"/>
      <c r="I23" s="63"/>
      <c r="K23" s="68"/>
    </row>
    <row r="24" spans="1:14" x14ac:dyDescent="0.25">
      <c r="B24" s="5"/>
      <c r="E24" s="70"/>
      <c r="F24" s="70"/>
      <c r="G24" s="70"/>
    </row>
    <row r="25" spans="1:14" x14ac:dyDescent="0.25">
      <c r="E25" s="71"/>
      <c r="F25" s="71"/>
      <c r="G25" s="71"/>
    </row>
    <row r="26" spans="1:14" x14ac:dyDescent="0.25">
      <c r="E26" s="71"/>
      <c r="F26" s="71"/>
      <c r="G26" s="71"/>
    </row>
  </sheetData>
  <sheetProtection formatCells="0" insertRows="0"/>
  <mergeCells count="22">
    <mergeCell ref="E20:F20"/>
    <mergeCell ref="E6:G6"/>
    <mergeCell ref="E5:G5"/>
    <mergeCell ref="H9:I9"/>
    <mergeCell ref="E9:G9"/>
    <mergeCell ref="E7:G7"/>
    <mergeCell ref="B20:C20"/>
    <mergeCell ref="B21:C21"/>
    <mergeCell ref="B22:C22"/>
    <mergeCell ref="B23:C23"/>
    <mergeCell ref="A1:I1"/>
    <mergeCell ref="A3:I3"/>
    <mergeCell ref="H7:I7"/>
    <mergeCell ref="H8:I8"/>
    <mergeCell ref="H5:I5"/>
    <mergeCell ref="H6:I6"/>
    <mergeCell ref="E21:F21"/>
    <mergeCell ref="E23:F23"/>
    <mergeCell ref="E22:F22"/>
    <mergeCell ref="G20:H20"/>
    <mergeCell ref="G21:H21"/>
    <mergeCell ref="G22:H22"/>
  </mergeCells>
  <phoneticPr fontId="7" type="noConversion"/>
  <hyperlinks>
    <hyperlink ref="K20" location="'Budget Request'!A1" display="BUDGET REQUEST" xr:uid="{00000000-0004-0000-1400-000000000000}"/>
  </hyperlinks>
  <pageMargins left="0.7" right="0.7" top="0.75" bottom="0.75" header="0.3" footer="0.3"/>
  <pageSetup scale="75" orientation="portrait" r:id="rId1"/>
  <headerFooter>
    <oddFooter xml:space="preserve">&amp;C1300 - Conservation Commission
&amp;P of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D7"/>
  <sheetViews>
    <sheetView workbookViewId="0">
      <selection activeCell="J10" sqref="J10"/>
    </sheetView>
  </sheetViews>
  <sheetFormatPr defaultRowHeight="15.75" x14ac:dyDescent="0.25"/>
  <cols>
    <col min="1" max="1" width="19.42578125" style="4" customWidth="1"/>
    <col min="2" max="2" width="30.42578125" style="1" customWidth="1"/>
    <col min="3" max="3" width="21.42578125" style="1" customWidth="1"/>
    <col min="4" max="4" width="30.42578125" style="3" customWidth="1"/>
    <col min="5" max="16384" width="9.140625" style="1"/>
  </cols>
  <sheetData>
    <row r="1" spans="1:4" ht="15.75" customHeight="1" x14ac:dyDescent="0.25">
      <c r="A1" s="155" t="s">
        <v>8</v>
      </c>
      <c r="B1" s="155"/>
      <c r="C1" s="155"/>
      <c r="D1" s="155"/>
    </row>
    <row r="2" spans="1:4" x14ac:dyDescent="0.25">
      <c r="A2" s="10"/>
      <c r="B2" s="10"/>
      <c r="C2" s="10"/>
      <c r="D2" s="10"/>
    </row>
    <row r="3" spans="1:4" ht="15.75" customHeight="1" x14ac:dyDescent="0.25">
      <c r="A3" s="157" t="s">
        <v>184</v>
      </c>
      <c r="B3" s="157"/>
      <c r="C3" s="157"/>
      <c r="D3" s="157"/>
    </row>
    <row r="4" spans="1:4" x14ac:dyDescent="0.25">
      <c r="A4" s="17"/>
      <c r="B4" s="7"/>
      <c r="C4" s="7"/>
      <c r="D4" s="11"/>
    </row>
    <row r="5" spans="1:4" x14ac:dyDescent="0.25">
      <c r="A5" s="6" t="s">
        <v>6</v>
      </c>
      <c r="B5" s="53">
        <f>+'Budget Request'!B5</f>
        <v>0</v>
      </c>
      <c r="C5" s="7" t="s">
        <v>1</v>
      </c>
      <c r="D5" s="93">
        <f>+'Budget Request'!F5</f>
        <v>0</v>
      </c>
    </row>
    <row r="6" spans="1:4" x14ac:dyDescent="0.25">
      <c r="A6" s="6" t="s">
        <v>2</v>
      </c>
      <c r="B6" s="54" t="str">
        <f>+'Budget Request'!B6</f>
        <v>Conservation Commission</v>
      </c>
      <c r="C6" s="7" t="s">
        <v>28</v>
      </c>
      <c r="D6" s="54">
        <f>+'Budget Request'!F6</f>
        <v>1300</v>
      </c>
    </row>
    <row r="7" spans="1:4" x14ac:dyDescent="0.25">
      <c r="A7" s="6"/>
      <c r="B7" s="7"/>
      <c r="C7" s="7"/>
      <c r="D7" s="11"/>
    </row>
  </sheetData>
  <sheetProtection formatCells="0" insertRows="0"/>
  <mergeCells count="2">
    <mergeCell ref="A3:D3"/>
    <mergeCell ref="A1:D1"/>
  </mergeCells>
  <phoneticPr fontId="7" type="noConversion"/>
  <printOptions horizontalCentered="1"/>
  <pageMargins left="0.7" right="0.7" top="0.75" bottom="0.75" header="0.3" footer="0.3"/>
  <pageSetup scale="90" orientation="portrait" r:id="rId1"/>
  <headerFooter>
    <oddFooter>&amp;C1300 - Conservation Commission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L85"/>
  <sheetViews>
    <sheetView workbookViewId="0">
      <selection activeCell="A4" sqref="A4"/>
    </sheetView>
  </sheetViews>
  <sheetFormatPr defaultRowHeight="15.75" x14ac:dyDescent="0.25"/>
  <cols>
    <col min="1" max="1" width="17.7109375" style="7" bestFit="1" customWidth="1"/>
    <col min="2" max="2" width="17.85546875" style="7" customWidth="1"/>
    <col min="3" max="3" width="7.42578125" style="7" customWidth="1"/>
    <col min="4" max="4" width="7.7109375" style="7" customWidth="1"/>
    <col min="5" max="5" width="7.28515625" style="7" customWidth="1"/>
    <col min="6" max="6" width="7.7109375" style="7" customWidth="1"/>
    <col min="7" max="7" width="7.5703125" style="7" customWidth="1"/>
    <col min="8" max="8" width="9.7109375" style="7" customWidth="1"/>
    <col min="9" max="9" width="1.85546875" style="7" customWidth="1"/>
    <col min="10" max="10" width="8.85546875" style="7" customWidth="1"/>
    <col min="11" max="11" width="1.85546875" style="7" customWidth="1"/>
    <col min="12" max="12" width="13.140625" style="7" bestFit="1" customWidth="1"/>
    <col min="13" max="16384" width="9.140625" style="7"/>
  </cols>
  <sheetData>
    <row r="1" spans="1:12" x14ac:dyDescent="0.25">
      <c r="A1" s="155" t="s">
        <v>9</v>
      </c>
      <c r="B1" s="155"/>
      <c r="C1" s="155"/>
      <c r="D1" s="155"/>
      <c r="E1" s="155"/>
      <c r="F1" s="155"/>
      <c r="G1" s="155"/>
      <c r="H1" s="155"/>
      <c r="I1" s="155"/>
      <c r="J1" s="155"/>
      <c r="K1" s="155"/>
      <c r="L1" s="155"/>
    </row>
    <row r="2" spans="1:12" x14ac:dyDescent="0.25">
      <c r="A2" s="10"/>
      <c r="B2" s="10"/>
      <c r="C2" s="10"/>
      <c r="G2" s="18"/>
      <c r="H2" s="18"/>
      <c r="I2" s="18"/>
      <c r="J2" s="18"/>
      <c r="K2" s="18"/>
    </row>
    <row r="3" spans="1:12" x14ac:dyDescent="0.25">
      <c r="A3" s="155" t="s">
        <v>185</v>
      </c>
      <c r="B3" s="155"/>
      <c r="C3" s="155"/>
      <c r="D3" s="155"/>
      <c r="E3" s="155"/>
      <c r="F3" s="155"/>
      <c r="G3" s="155"/>
      <c r="H3" s="155"/>
      <c r="I3" s="155"/>
      <c r="J3" s="155"/>
      <c r="K3" s="155"/>
      <c r="L3" s="155"/>
    </row>
    <row r="4" spans="1:12" x14ac:dyDescent="0.25">
      <c r="A4" s="10"/>
      <c r="B4" s="10"/>
      <c r="C4" s="10"/>
    </row>
    <row r="5" spans="1:12" x14ac:dyDescent="0.25">
      <c r="A5" s="7" t="s">
        <v>6</v>
      </c>
      <c r="B5" s="165">
        <f>+'Budget Request'!B5</f>
        <v>0</v>
      </c>
      <c r="C5" s="165"/>
      <c r="D5" s="165"/>
      <c r="E5" s="7" t="s">
        <v>1</v>
      </c>
      <c r="H5" s="160">
        <f>+'Budget Request'!F5</f>
        <v>0</v>
      </c>
      <c r="I5" s="160"/>
      <c r="J5" s="160"/>
      <c r="K5" s="160"/>
      <c r="L5" s="160"/>
    </row>
    <row r="6" spans="1:12" x14ac:dyDescent="0.25">
      <c r="A6" s="7" t="s">
        <v>2</v>
      </c>
      <c r="B6" s="159" t="str">
        <f>+'Budget Request'!B6</f>
        <v>Conservation Commission</v>
      </c>
      <c r="C6" s="159"/>
      <c r="D6" s="159"/>
      <c r="E6" s="7" t="s">
        <v>29</v>
      </c>
      <c r="H6" s="159">
        <f>+'Budget Request'!F6</f>
        <v>1300</v>
      </c>
      <c r="I6" s="159"/>
      <c r="J6" s="159"/>
      <c r="K6" s="159"/>
      <c r="L6" s="159"/>
    </row>
    <row r="8" spans="1:12" x14ac:dyDescent="0.25">
      <c r="A8" s="163"/>
      <c r="B8" s="164"/>
      <c r="C8" s="25"/>
      <c r="D8" s="25"/>
      <c r="E8" s="25"/>
      <c r="F8" s="25"/>
      <c r="G8" s="25"/>
      <c r="H8" s="158"/>
      <c r="I8" s="158"/>
      <c r="J8" s="158"/>
      <c r="K8" s="158"/>
      <c r="L8" s="158"/>
    </row>
    <row r="9" spans="1:12" x14ac:dyDescent="0.25">
      <c r="A9" s="163"/>
      <c r="B9" s="164"/>
      <c r="C9" s="25"/>
      <c r="D9" s="23" t="s">
        <v>11</v>
      </c>
      <c r="E9" s="30"/>
      <c r="F9" s="23" t="s">
        <v>13</v>
      </c>
      <c r="G9" s="25"/>
      <c r="H9" s="167" t="s">
        <v>15</v>
      </c>
      <c r="I9" s="168"/>
      <c r="J9" s="169"/>
      <c r="K9" s="23"/>
      <c r="L9" s="23" t="s">
        <v>18</v>
      </c>
    </row>
    <row r="10" spans="1:12" x14ac:dyDescent="0.25">
      <c r="A10" s="167" t="s">
        <v>10</v>
      </c>
      <c r="B10" s="169"/>
      <c r="C10" s="30"/>
      <c r="D10" s="23" t="s">
        <v>12</v>
      </c>
      <c r="E10" s="30"/>
      <c r="F10" s="23" t="s">
        <v>14</v>
      </c>
      <c r="G10" s="25"/>
      <c r="H10" s="49" t="s">
        <v>16</v>
      </c>
      <c r="I10" s="23"/>
      <c r="J10" s="23" t="s">
        <v>17</v>
      </c>
      <c r="K10" s="31"/>
      <c r="L10" s="23" t="s">
        <v>19</v>
      </c>
    </row>
    <row r="11" spans="1:12" x14ac:dyDescent="0.25">
      <c r="A11" s="170"/>
      <c r="B11" s="171"/>
      <c r="C11" s="25"/>
      <c r="D11" s="30"/>
      <c r="E11" s="25"/>
      <c r="F11" s="30"/>
      <c r="G11" s="25"/>
      <c r="H11" s="48"/>
      <c r="I11" s="25"/>
      <c r="J11" s="30"/>
      <c r="K11" s="25"/>
      <c r="L11" s="30"/>
    </row>
    <row r="12" spans="1:12" x14ac:dyDescent="0.25">
      <c r="A12" s="163"/>
      <c r="B12" s="164"/>
      <c r="C12" s="166" t="s">
        <v>57</v>
      </c>
      <c r="D12" s="166"/>
      <c r="E12" s="166"/>
      <c r="F12" s="166"/>
      <c r="G12" s="166"/>
      <c r="H12" s="48"/>
      <c r="I12" s="25"/>
      <c r="J12" s="30"/>
      <c r="K12" s="25"/>
      <c r="L12" s="30"/>
    </row>
    <row r="13" spans="1:12" x14ac:dyDescent="0.25">
      <c r="A13" s="170"/>
      <c r="B13" s="171"/>
      <c r="C13" s="25"/>
      <c r="D13" s="30"/>
      <c r="E13" s="25"/>
      <c r="F13" s="30"/>
      <c r="G13" s="25"/>
      <c r="H13" s="48"/>
      <c r="I13" s="25"/>
      <c r="J13" s="30"/>
      <c r="K13" s="25"/>
      <c r="L13" s="30"/>
    </row>
    <row r="14" spans="1:12" x14ac:dyDescent="0.25">
      <c r="A14" s="161" t="s">
        <v>155</v>
      </c>
      <c r="B14" s="162"/>
      <c r="C14" s="25"/>
      <c r="D14" s="94" t="s">
        <v>59</v>
      </c>
      <c r="E14" s="79"/>
      <c r="F14" s="142">
        <v>1</v>
      </c>
      <c r="G14" s="79"/>
      <c r="H14" s="95">
        <v>0</v>
      </c>
      <c r="I14" s="30"/>
      <c r="J14" s="94">
        <v>0</v>
      </c>
      <c r="K14" s="30"/>
      <c r="L14" s="60">
        <v>1</v>
      </c>
    </row>
    <row r="15" spans="1:12" x14ac:dyDescent="0.25">
      <c r="A15" s="6"/>
      <c r="B15" s="6"/>
      <c r="D15" s="29"/>
      <c r="F15" s="29"/>
      <c r="H15" s="29"/>
      <c r="I15" s="29"/>
      <c r="J15" s="29"/>
      <c r="K15" s="29"/>
      <c r="L15" s="29"/>
    </row>
    <row r="16" spans="1:12" x14ac:dyDescent="0.25">
      <c r="A16" s="6"/>
      <c r="B16" s="6"/>
      <c r="D16" s="29"/>
      <c r="F16" s="29"/>
      <c r="H16" s="29"/>
      <c r="I16" s="29"/>
      <c r="J16" s="29"/>
      <c r="K16" s="29"/>
      <c r="L16" s="29"/>
    </row>
    <row r="17" spans="1:12" x14ac:dyDescent="0.25">
      <c r="A17" s="6"/>
      <c r="B17" s="6"/>
      <c r="D17" s="29"/>
      <c r="F17" s="29"/>
      <c r="H17" s="29"/>
      <c r="I17" s="29"/>
      <c r="J17" s="29"/>
      <c r="K17" s="29"/>
      <c r="L17" s="29"/>
    </row>
    <row r="18" spans="1:12" x14ac:dyDescent="0.25">
      <c r="A18" s="6"/>
      <c r="B18" s="6"/>
      <c r="D18" s="29"/>
      <c r="F18" s="29"/>
      <c r="H18" s="29"/>
      <c r="I18" s="29"/>
      <c r="J18" s="29"/>
      <c r="K18" s="29"/>
      <c r="L18" s="29"/>
    </row>
    <row r="19" spans="1:12" x14ac:dyDescent="0.25">
      <c r="D19" s="29"/>
      <c r="F19" s="29"/>
      <c r="H19" s="29"/>
      <c r="I19" s="29"/>
      <c r="J19" s="29"/>
      <c r="K19" s="29"/>
      <c r="L19" s="29"/>
    </row>
    <row r="20" spans="1:12" x14ac:dyDescent="0.25">
      <c r="A20" s="172"/>
      <c r="B20" s="172"/>
      <c r="C20" s="166" t="s">
        <v>58</v>
      </c>
      <c r="D20" s="166"/>
      <c r="E20" s="166"/>
      <c r="F20" s="166"/>
      <c r="G20" s="166"/>
      <c r="H20" s="30"/>
      <c r="I20" s="30"/>
      <c r="J20" s="30"/>
      <c r="K20" s="30"/>
      <c r="L20" s="30"/>
    </row>
    <row r="21" spans="1:12" x14ac:dyDescent="0.25">
      <c r="A21" s="170"/>
      <c r="B21" s="171"/>
      <c r="C21" s="25"/>
      <c r="D21" s="30"/>
      <c r="E21" s="25"/>
      <c r="F21" s="30"/>
      <c r="G21" s="25"/>
      <c r="H21" s="48"/>
      <c r="I21" s="30"/>
      <c r="J21" s="30"/>
      <c r="K21" s="30"/>
      <c r="L21" s="30"/>
    </row>
    <row r="22" spans="1:12" x14ac:dyDescent="0.25">
      <c r="A22" s="161" t="s">
        <v>61</v>
      </c>
      <c r="B22" s="162"/>
      <c r="C22" s="96"/>
      <c r="D22" s="94" t="s">
        <v>60</v>
      </c>
      <c r="E22" s="96"/>
      <c r="F22" s="94">
        <v>1</v>
      </c>
      <c r="G22" s="96"/>
      <c r="H22" s="95">
        <v>1</v>
      </c>
      <c r="I22" s="30"/>
      <c r="J22" s="94">
        <v>1</v>
      </c>
      <c r="K22" s="30"/>
      <c r="L22" s="21">
        <v>0</v>
      </c>
    </row>
    <row r="23" spans="1:12" x14ac:dyDescent="0.25">
      <c r="A23" s="6"/>
      <c r="B23" s="6"/>
      <c r="D23" s="29"/>
      <c r="F23" s="29"/>
      <c r="H23" s="29"/>
      <c r="J23" s="29"/>
      <c r="L23" s="29"/>
    </row>
    <row r="24" spans="1:12" x14ac:dyDescent="0.25">
      <c r="A24" s="6"/>
      <c r="B24" s="6"/>
      <c r="D24" s="29"/>
      <c r="F24" s="29"/>
      <c r="H24" s="29"/>
      <c r="J24" s="29"/>
      <c r="L24" s="29"/>
    </row>
    <row r="25" spans="1:12" x14ac:dyDescent="0.25">
      <c r="A25" s="6"/>
      <c r="B25" s="6"/>
      <c r="D25" s="29"/>
      <c r="F25" s="29"/>
      <c r="H25" s="29"/>
      <c r="J25" s="29"/>
      <c r="L25" s="29"/>
    </row>
    <row r="26" spans="1:12" x14ac:dyDescent="0.25">
      <c r="A26" s="6"/>
      <c r="B26" s="6"/>
      <c r="D26" s="29"/>
      <c r="F26" s="29"/>
      <c r="H26" s="29"/>
      <c r="J26" s="29"/>
      <c r="L26" s="29"/>
    </row>
    <row r="27" spans="1:12" x14ac:dyDescent="0.25">
      <c r="A27" s="6"/>
      <c r="B27" s="6"/>
      <c r="D27" s="29"/>
      <c r="F27" s="29"/>
      <c r="H27" s="29"/>
      <c r="J27" s="29"/>
      <c r="L27" s="29"/>
    </row>
    <row r="28" spans="1:12" x14ac:dyDescent="0.25">
      <c r="A28" s="6"/>
      <c r="B28" s="6"/>
      <c r="D28" s="29"/>
      <c r="F28" s="29"/>
      <c r="H28" s="29"/>
      <c r="J28" s="29"/>
      <c r="L28" s="29"/>
    </row>
    <row r="29" spans="1:12" x14ac:dyDescent="0.25">
      <c r="A29" s="6"/>
      <c r="B29" s="6"/>
      <c r="D29" s="29"/>
      <c r="F29" s="29"/>
      <c r="H29" s="29"/>
      <c r="J29" s="29"/>
      <c r="L29" s="29"/>
    </row>
    <row r="30" spans="1:12" x14ac:dyDescent="0.25">
      <c r="A30" s="6"/>
      <c r="B30" s="6"/>
      <c r="D30" s="29"/>
      <c r="F30" s="29"/>
      <c r="H30" s="29"/>
      <c r="J30" s="29"/>
      <c r="L30" s="29"/>
    </row>
    <row r="31" spans="1:12" x14ac:dyDescent="0.25">
      <c r="A31" s="6"/>
      <c r="B31" s="6"/>
      <c r="D31" s="29"/>
      <c r="F31" s="29"/>
      <c r="H31" s="29"/>
      <c r="J31" s="29"/>
      <c r="L31" s="29"/>
    </row>
    <row r="32" spans="1:12" x14ac:dyDescent="0.25">
      <c r="A32" s="6"/>
      <c r="B32" s="6"/>
      <c r="D32" s="29"/>
      <c r="F32" s="29"/>
      <c r="H32" s="29"/>
      <c r="J32" s="29"/>
      <c r="L32" s="29"/>
    </row>
    <row r="33" spans="1:12" x14ac:dyDescent="0.25">
      <c r="A33" s="6"/>
      <c r="B33" s="6"/>
      <c r="D33" s="29"/>
      <c r="F33" s="29"/>
      <c r="H33" s="29"/>
      <c r="J33" s="29"/>
      <c r="L33" s="29"/>
    </row>
    <row r="34" spans="1:12" x14ac:dyDescent="0.25">
      <c r="A34" s="6"/>
      <c r="B34" s="6"/>
      <c r="D34" s="29"/>
      <c r="F34" s="29"/>
      <c r="H34" s="29"/>
      <c r="J34" s="29"/>
      <c r="L34" s="29"/>
    </row>
    <row r="35" spans="1:12" x14ac:dyDescent="0.25">
      <c r="A35" s="6"/>
      <c r="B35" s="6"/>
      <c r="D35" s="29"/>
      <c r="F35" s="29"/>
      <c r="H35" s="29"/>
      <c r="J35" s="29"/>
      <c r="L35" s="29"/>
    </row>
    <row r="36" spans="1:12" x14ac:dyDescent="0.25">
      <c r="A36" s="6"/>
      <c r="B36" s="6"/>
      <c r="D36" s="29"/>
      <c r="F36" s="29"/>
      <c r="H36" s="29"/>
      <c r="J36" s="29"/>
      <c r="L36" s="29"/>
    </row>
    <row r="37" spans="1:12" x14ac:dyDescent="0.25">
      <c r="A37" s="6"/>
      <c r="B37" s="6"/>
      <c r="D37" s="29"/>
      <c r="F37" s="29"/>
      <c r="H37" s="29"/>
      <c r="J37" s="29"/>
      <c r="L37" s="29"/>
    </row>
    <row r="38" spans="1:12" x14ac:dyDescent="0.25">
      <c r="A38" s="6"/>
      <c r="B38" s="6"/>
      <c r="D38" s="29"/>
      <c r="F38" s="29"/>
      <c r="H38" s="29"/>
      <c r="J38" s="29"/>
      <c r="L38" s="29"/>
    </row>
    <row r="39" spans="1:12" x14ac:dyDescent="0.25">
      <c r="A39" s="6"/>
      <c r="B39" s="6"/>
      <c r="D39" s="29"/>
      <c r="F39" s="29"/>
      <c r="H39" s="29"/>
      <c r="J39" s="29"/>
      <c r="L39" s="29"/>
    </row>
    <row r="40" spans="1:12" x14ac:dyDescent="0.25">
      <c r="A40" s="6"/>
      <c r="B40" s="6"/>
      <c r="D40" s="29"/>
      <c r="F40" s="29"/>
      <c r="H40" s="29"/>
      <c r="J40" s="29"/>
      <c r="L40" s="29"/>
    </row>
    <row r="41" spans="1:12" x14ac:dyDescent="0.25">
      <c r="A41" s="6"/>
      <c r="B41" s="6"/>
      <c r="D41" s="29"/>
      <c r="F41" s="29"/>
      <c r="H41" s="29"/>
      <c r="J41" s="29"/>
      <c r="L41" s="29"/>
    </row>
    <row r="42" spans="1:12" x14ac:dyDescent="0.25">
      <c r="A42" s="6"/>
      <c r="B42" s="6"/>
      <c r="D42" s="29"/>
      <c r="F42" s="29"/>
      <c r="H42" s="29"/>
      <c r="J42" s="29"/>
      <c r="L42" s="29"/>
    </row>
    <row r="43" spans="1:12" x14ac:dyDescent="0.25">
      <c r="A43" s="6"/>
      <c r="B43" s="6"/>
      <c r="D43" s="29"/>
      <c r="F43" s="29"/>
      <c r="H43" s="29"/>
      <c r="J43" s="29"/>
      <c r="L43" s="29"/>
    </row>
    <row r="44" spans="1:12" x14ac:dyDescent="0.25">
      <c r="A44" s="6"/>
      <c r="B44" s="6"/>
      <c r="D44" s="29"/>
      <c r="F44" s="29"/>
      <c r="H44" s="29"/>
      <c r="J44" s="29"/>
      <c r="L44" s="29"/>
    </row>
    <row r="45" spans="1:12" x14ac:dyDescent="0.25">
      <c r="A45" s="6"/>
      <c r="B45" s="6"/>
      <c r="D45" s="29"/>
      <c r="F45" s="29"/>
      <c r="H45" s="29"/>
      <c r="J45" s="29"/>
      <c r="L45" s="29"/>
    </row>
    <row r="46" spans="1:12" x14ac:dyDescent="0.25">
      <c r="A46" s="6"/>
      <c r="B46" s="6"/>
      <c r="D46" s="29"/>
      <c r="F46" s="29"/>
      <c r="H46" s="29"/>
      <c r="J46" s="29"/>
      <c r="L46" s="29"/>
    </row>
    <row r="47" spans="1:12" x14ac:dyDescent="0.25">
      <c r="A47" s="6"/>
      <c r="B47" s="6"/>
      <c r="D47" s="29"/>
      <c r="F47" s="29"/>
      <c r="H47" s="29"/>
      <c r="J47" s="29"/>
      <c r="L47" s="29"/>
    </row>
    <row r="48" spans="1:12" x14ac:dyDescent="0.25">
      <c r="A48" s="6"/>
      <c r="B48" s="6"/>
      <c r="D48" s="29"/>
      <c r="F48" s="29"/>
      <c r="H48" s="29"/>
      <c r="J48" s="29"/>
      <c r="L48" s="29"/>
    </row>
    <row r="49" spans="1:12" x14ac:dyDescent="0.25">
      <c r="A49" s="6"/>
      <c r="B49" s="6"/>
      <c r="D49" s="29"/>
      <c r="F49" s="29"/>
      <c r="H49" s="29"/>
      <c r="J49" s="29"/>
      <c r="L49" s="29"/>
    </row>
    <row r="50" spans="1:12" x14ac:dyDescent="0.25">
      <c r="A50" s="29"/>
      <c r="B50" s="29"/>
      <c r="D50" s="29"/>
      <c r="F50" s="29"/>
      <c r="H50" s="29"/>
      <c r="J50" s="29"/>
      <c r="L50" s="29"/>
    </row>
    <row r="51" spans="1:12" x14ac:dyDescent="0.25">
      <c r="A51" s="29"/>
      <c r="B51" s="29"/>
      <c r="D51" s="29"/>
      <c r="F51" s="29"/>
      <c r="H51" s="29"/>
      <c r="J51" s="29"/>
      <c r="L51" s="29"/>
    </row>
    <row r="52" spans="1:12" x14ac:dyDescent="0.25">
      <c r="A52" s="29"/>
      <c r="B52" s="29"/>
      <c r="D52" s="29"/>
      <c r="F52" s="29"/>
      <c r="H52" s="29"/>
      <c r="J52" s="29"/>
      <c r="L52" s="29"/>
    </row>
    <row r="53" spans="1:12" x14ac:dyDescent="0.25">
      <c r="A53" s="29"/>
      <c r="B53" s="29"/>
      <c r="D53" s="29"/>
      <c r="F53" s="29"/>
      <c r="H53" s="29"/>
      <c r="J53" s="29"/>
      <c r="L53" s="29"/>
    </row>
    <row r="54" spans="1:12" x14ac:dyDescent="0.25">
      <c r="A54" s="29"/>
      <c r="B54" s="29"/>
      <c r="D54" s="29"/>
      <c r="F54" s="29"/>
      <c r="H54" s="29"/>
      <c r="J54" s="29"/>
      <c r="L54" s="29"/>
    </row>
    <row r="55" spans="1:12" x14ac:dyDescent="0.25">
      <c r="A55" s="29"/>
      <c r="B55" s="29"/>
      <c r="D55" s="29"/>
      <c r="F55" s="29"/>
      <c r="H55" s="29"/>
      <c r="J55" s="29"/>
      <c r="L55" s="29"/>
    </row>
    <row r="56" spans="1:12" x14ac:dyDescent="0.25">
      <c r="A56" s="29"/>
      <c r="B56" s="29"/>
      <c r="D56" s="29"/>
      <c r="F56" s="29"/>
      <c r="H56" s="29"/>
      <c r="J56" s="29"/>
      <c r="L56" s="29"/>
    </row>
    <row r="57" spans="1:12" x14ac:dyDescent="0.25">
      <c r="A57" s="29"/>
      <c r="B57" s="29"/>
      <c r="D57" s="29"/>
      <c r="F57" s="29"/>
      <c r="H57" s="29"/>
      <c r="J57" s="29"/>
      <c r="L57" s="29"/>
    </row>
    <row r="58" spans="1:12" x14ac:dyDescent="0.25">
      <c r="A58" s="29"/>
      <c r="B58" s="29"/>
      <c r="D58" s="29"/>
      <c r="F58" s="29"/>
      <c r="H58" s="29"/>
      <c r="J58" s="29"/>
      <c r="L58" s="29"/>
    </row>
    <row r="59" spans="1:12" x14ac:dyDescent="0.25">
      <c r="A59" s="29"/>
      <c r="B59" s="29"/>
      <c r="D59" s="29"/>
      <c r="F59" s="29"/>
      <c r="H59" s="29"/>
      <c r="J59" s="29"/>
      <c r="L59" s="29"/>
    </row>
    <row r="60" spans="1:12" x14ac:dyDescent="0.25">
      <c r="A60" s="29"/>
      <c r="B60" s="29"/>
      <c r="D60" s="29"/>
      <c r="F60" s="29"/>
      <c r="H60" s="29"/>
      <c r="J60" s="29"/>
      <c r="L60" s="29"/>
    </row>
    <row r="61" spans="1:12" x14ac:dyDescent="0.25">
      <c r="A61" s="29"/>
      <c r="B61" s="29"/>
      <c r="D61" s="29"/>
      <c r="F61" s="29"/>
      <c r="H61" s="29"/>
      <c r="J61" s="29"/>
      <c r="L61" s="29"/>
    </row>
    <row r="62" spans="1:12" x14ac:dyDescent="0.25">
      <c r="A62" s="29"/>
      <c r="B62" s="29"/>
      <c r="D62" s="29"/>
      <c r="F62" s="29"/>
      <c r="H62" s="29"/>
      <c r="J62" s="29"/>
      <c r="L62" s="29"/>
    </row>
    <row r="63" spans="1:12" x14ac:dyDescent="0.25">
      <c r="A63" s="29"/>
      <c r="B63" s="29"/>
      <c r="D63" s="29"/>
      <c r="F63" s="29"/>
      <c r="H63" s="29"/>
      <c r="J63" s="29"/>
      <c r="L63" s="29"/>
    </row>
    <row r="64" spans="1:12" x14ac:dyDescent="0.25">
      <c r="A64" s="29"/>
      <c r="B64" s="29"/>
      <c r="D64" s="29"/>
      <c r="F64" s="29"/>
      <c r="H64" s="29"/>
      <c r="J64" s="29"/>
      <c r="L64" s="29"/>
    </row>
    <row r="65" spans="1:12" x14ac:dyDescent="0.25">
      <c r="A65" s="29"/>
      <c r="B65" s="29"/>
      <c r="D65" s="29"/>
      <c r="F65" s="29"/>
      <c r="H65" s="29"/>
      <c r="J65" s="29"/>
      <c r="L65" s="29"/>
    </row>
    <row r="66" spans="1:12" x14ac:dyDescent="0.25">
      <c r="A66" s="29"/>
      <c r="B66" s="29"/>
      <c r="D66" s="29"/>
      <c r="F66" s="29"/>
      <c r="H66" s="29"/>
      <c r="J66" s="29"/>
      <c r="L66" s="29"/>
    </row>
    <row r="67" spans="1:12" x14ac:dyDescent="0.25">
      <c r="A67" s="29"/>
      <c r="B67" s="29"/>
      <c r="D67" s="29"/>
      <c r="F67" s="29"/>
      <c r="H67" s="29"/>
      <c r="J67" s="29"/>
      <c r="L67" s="29"/>
    </row>
    <row r="68" spans="1:12" x14ac:dyDescent="0.25">
      <c r="A68" s="29"/>
      <c r="B68" s="29"/>
      <c r="D68" s="29"/>
      <c r="F68" s="29"/>
      <c r="H68" s="29"/>
      <c r="J68" s="29"/>
      <c r="L68" s="29"/>
    </row>
    <row r="69" spans="1:12" x14ac:dyDescent="0.25">
      <c r="A69" s="29"/>
      <c r="B69" s="29"/>
      <c r="D69" s="29"/>
      <c r="F69" s="29"/>
      <c r="H69" s="29"/>
      <c r="J69" s="29"/>
      <c r="L69" s="29"/>
    </row>
    <row r="70" spans="1:12" x14ac:dyDescent="0.25">
      <c r="A70" s="29"/>
      <c r="B70" s="29"/>
      <c r="D70" s="29"/>
      <c r="F70" s="29"/>
      <c r="H70" s="29"/>
      <c r="J70" s="29"/>
      <c r="L70" s="29"/>
    </row>
    <row r="71" spans="1:12" x14ac:dyDescent="0.25">
      <c r="A71" s="29"/>
      <c r="B71" s="29"/>
      <c r="D71" s="29"/>
      <c r="F71" s="29"/>
      <c r="H71" s="29"/>
      <c r="J71" s="29"/>
      <c r="L71" s="29"/>
    </row>
    <row r="72" spans="1:12" x14ac:dyDescent="0.25">
      <c r="A72" s="29"/>
      <c r="B72" s="29"/>
      <c r="D72" s="29"/>
      <c r="F72" s="29"/>
      <c r="H72" s="29"/>
      <c r="J72" s="29"/>
      <c r="L72" s="29"/>
    </row>
    <row r="73" spans="1:12" x14ac:dyDescent="0.25">
      <c r="A73" s="29"/>
      <c r="B73" s="29"/>
      <c r="D73" s="29"/>
      <c r="F73" s="29"/>
      <c r="J73" s="29"/>
      <c r="L73" s="29"/>
    </row>
    <row r="74" spans="1:12" x14ac:dyDescent="0.25">
      <c r="A74" s="29"/>
      <c r="B74" s="29"/>
      <c r="D74" s="29"/>
      <c r="F74" s="29"/>
      <c r="J74" s="29"/>
      <c r="L74" s="29"/>
    </row>
    <row r="75" spans="1:12" x14ac:dyDescent="0.25">
      <c r="A75" s="29"/>
      <c r="B75" s="29"/>
      <c r="D75" s="29"/>
      <c r="F75" s="29"/>
      <c r="J75" s="29"/>
      <c r="L75" s="29"/>
    </row>
    <row r="76" spans="1:12" x14ac:dyDescent="0.25">
      <c r="A76" s="29"/>
      <c r="B76" s="29"/>
      <c r="D76" s="29"/>
      <c r="F76" s="29"/>
      <c r="J76" s="29"/>
      <c r="L76" s="29"/>
    </row>
    <row r="77" spans="1:12" x14ac:dyDescent="0.25">
      <c r="A77" s="29"/>
      <c r="B77" s="29"/>
      <c r="D77" s="29"/>
      <c r="F77" s="29"/>
      <c r="J77" s="29"/>
      <c r="L77" s="29"/>
    </row>
    <row r="78" spans="1:12" x14ac:dyDescent="0.25">
      <c r="A78" s="29"/>
      <c r="B78" s="29"/>
      <c r="D78" s="29"/>
      <c r="F78" s="29"/>
      <c r="J78" s="29"/>
      <c r="L78" s="29"/>
    </row>
    <row r="79" spans="1:12" x14ac:dyDescent="0.25">
      <c r="A79" s="29"/>
      <c r="B79" s="29"/>
      <c r="D79" s="29"/>
      <c r="F79" s="29"/>
      <c r="J79" s="29"/>
      <c r="L79" s="29"/>
    </row>
    <row r="80" spans="1:12" x14ac:dyDescent="0.25">
      <c r="A80" s="29"/>
      <c r="B80" s="29"/>
      <c r="D80" s="29"/>
      <c r="F80" s="29"/>
      <c r="J80" s="29"/>
      <c r="L80" s="29"/>
    </row>
    <row r="81" spans="1:12" x14ac:dyDescent="0.25">
      <c r="A81" s="29"/>
      <c r="B81" s="29"/>
      <c r="D81" s="29"/>
      <c r="F81" s="29"/>
      <c r="J81" s="29"/>
      <c r="L81" s="29"/>
    </row>
    <row r="82" spans="1:12" x14ac:dyDescent="0.25">
      <c r="A82" s="29"/>
      <c r="B82" s="29"/>
      <c r="D82" s="29"/>
      <c r="F82" s="29"/>
      <c r="J82" s="29"/>
      <c r="L82" s="29"/>
    </row>
    <row r="83" spans="1:12" x14ac:dyDescent="0.25">
      <c r="A83" s="29"/>
      <c r="B83" s="29"/>
      <c r="D83" s="29"/>
      <c r="F83" s="29"/>
      <c r="J83" s="29"/>
      <c r="L83" s="29"/>
    </row>
    <row r="84" spans="1:12" x14ac:dyDescent="0.25">
      <c r="A84" s="29"/>
      <c r="B84" s="29"/>
      <c r="D84" s="29"/>
      <c r="F84" s="29"/>
      <c r="J84" s="29"/>
      <c r="L84" s="29"/>
    </row>
    <row r="85" spans="1:12" x14ac:dyDescent="0.25">
      <c r="A85" s="29"/>
      <c r="B85" s="29"/>
      <c r="D85" s="29"/>
      <c r="F85" s="29"/>
      <c r="J85" s="29"/>
      <c r="L85" s="29"/>
    </row>
  </sheetData>
  <sheetProtection formatCells="0" insertRows="0" selectLockedCells="1"/>
  <mergeCells count="20">
    <mergeCell ref="A22:B22"/>
    <mergeCell ref="A8:B8"/>
    <mergeCell ref="A3:L3"/>
    <mergeCell ref="B5:D5"/>
    <mergeCell ref="A14:B14"/>
    <mergeCell ref="A12:B12"/>
    <mergeCell ref="C12:G12"/>
    <mergeCell ref="H9:J9"/>
    <mergeCell ref="A9:B9"/>
    <mergeCell ref="A21:B21"/>
    <mergeCell ref="A20:B20"/>
    <mergeCell ref="C20:G20"/>
    <mergeCell ref="A10:B10"/>
    <mergeCell ref="A11:B11"/>
    <mergeCell ref="A13:B13"/>
    <mergeCell ref="A1:L1"/>
    <mergeCell ref="H8:L8"/>
    <mergeCell ref="B6:D6"/>
    <mergeCell ref="H5:L5"/>
    <mergeCell ref="H6:L6"/>
  </mergeCells>
  <phoneticPr fontId="7" type="noConversion"/>
  <printOptions horizontalCentered="1"/>
  <pageMargins left="0.7" right="0.7" top="0.75" bottom="0.75" header="0.3" footer="0.31"/>
  <pageSetup scale="85" orientation="portrait" r:id="rId1"/>
  <headerFooter>
    <oddFooter>&amp;C1300 - Conservation Commission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I72"/>
  <sheetViews>
    <sheetView workbookViewId="0">
      <selection activeCell="E69" sqref="E69"/>
    </sheetView>
  </sheetViews>
  <sheetFormatPr defaultRowHeight="15.75" x14ac:dyDescent="0.25"/>
  <cols>
    <col min="1" max="1" width="13.42578125" style="1" customWidth="1"/>
    <col min="2" max="2" width="13.5703125" style="1" customWidth="1"/>
    <col min="3" max="3" width="39.85546875" style="1" customWidth="1"/>
    <col min="4" max="4" width="14" style="1" customWidth="1"/>
    <col min="5" max="5" width="20.7109375" style="1" customWidth="1"/>
    <col min="6" max="6" width="16.42578125" style="1" customWidth="1"/>
    <col min="7" max="7" width="25.85546875" style="1" customWidth="1"/>
    <col min="8" max="8" width="9.140625" style="1"/>
    <col min="9" max="9" width="18.42578125" style="1" customWidth="1"/>
    <col min="10" max="16384" width="9.140625" style="1"/>
  </cols>
  <sheetData>
    <row r="1" spans="1:7" x14ac:dyDescent="0.25">
      <c r="A1" s="155" t="s">
        <v>0</v>
      </c>
      <c r="B1" s="155"/>
      <c r="C1" s="155"/>
      <c r="D1" s="155"/>
      <c r="E1" s="155"/>
      <c r="F1" s="155"/>
      <c r="G1" s="155"/>
    </row>
    <row r="2" spans="1:7" ht="9.75" customHeight="1" x14ac:dyDescent="0.25">
      <c r="A2" s="10"/>
      <c r="B2" s="10"/>
      <c r="C2" s="7"/>
      <c r="D2" s="7"/>
      <c r="E2" s="18"/>
      <c r="F2" s="18"/>
      <c r="G2" s="19"/>
    </row>
    <row r="3" spans="1:7" x14ac:dyDescent="0.25">
      <c r="A3" s="157" t="s">
        <v>178</v>
      </c>
      <c r="B3" s="157"/>
      <c r="C3" s="157"/>
      <c r="D3" s="157"/>
      <c r="E3" s="157"/>
      <c r="F3" s="157"/>
      <c r="G3" s="157"/>
    </row>
    <row r="4" spans="1:7" ht="9.75" customHeight="1" x14ac:dyDescent="0.25">
      <c r="A4" s="10"/>
      <c r="B4" s="10"/>
      <c r="C4" s="7"/>
      <c r="D4" s="7"/>
      <c r="E4" s="7"/>
      <c r="F4" s="7"/>
      <c r="G4" s="11"/>
    </row>
    <row r="5" spans="1:7" x14ac:dyDescent="0.25">
      <c r="A5" s="178" t="s">
        <v>6</v>
      </c>
      <c r="B5" s="178"/>
      <c r="C5" s="55">
        <f>+'Budget Request'!B5</f>
        <v>0</v>
      </c>
      <c r="D5" s="53"/>
      <c r="E5" s="180" t="s">
        <v>1</v>
      </c>
      <c r="F5" s="180"/>
      <c r="G5" s="56">
        <f>+'Budget Request'!F5</f>
        <v>0</v>
      </c>
    </row>
    <row r="6" spans="1:7" x14ac:dyDescent="0.25">
      <c r="A6" s="178" t="s">
        <v>2</v>
      </c>
      <c r="B6" s="178"/>
      <c r="C6" s="54" t="str">
        <f>+'Budget Request'!B6</f>
        <v>Conservation Commission</v>
      </c>
      <c r="D6" s="128"/>
      <c r="E6" s="180" t="s">
        <v>29</v>
      </c>
      <c r="F6" s="180"/>
      <c r="G6" s="54">
        <f>+'Budget Request'!F6</f>
        <v>1300</v>
      </c>
    </row>
    <row r="7" spans="1:7" x14ac:dyDescent="0.25">
      <c r="A7" s="7" t="s">
        <v>3</v>
      </c>
      <c r="B7" s="7"/>
      <c r="C7" s="13">
        <v>10.01</v>
      </c>
      <c r="D7" s="29"/>
      <c r="E7" s="180" t="s">
        <v>4</v>
      </c>
      <c r="F7" s="180"/>
      <c r="G7" s="8" t="s">
        <v>30</v>
      </c>
    </row>
    <row r="8" spans="1:7" x14ac:dyDescent="0.25">
      <c r="A8" s="179" t="str">
        <f>'Budget Request'!E11</f>
        <v xml:space="preserve">FY2024 Requested Budget </v>
      </c>
      <c r="B8" s="179"/>
      <c r="C8" s="42">
        <f>F70</f>
        <v>58660.4</v>
      </c>
      <c r="D8" s="129"/>
      <c r="E8" s="180" t="str">
        <f>'Budget Request'!D11</f>
        <v>FY2023 Budget</v>
      </c>
      <c r="F8" s="180"/>
      <c r="G8" s="47">
        <f>'Budget Request'!D12</f>
        <v>58660</v>
      </c>
    </row>
    <row r="9" spans="1:7" x14ac:dyDescent="0.25">
      <c r="A9" s="178" t="s">
        <v>39</v>
      </c>
      <c r="B9" s="178"/>
      <c r="C9" s="50">
        <f>(C8/G8)-1</f>
        <v>6.8189566997389761E-6</v>
      </c>
      <c r="D9" s="130"/>
      <c r="E9" s="180" t="str">
        <f>'Budget Request'!C11</f>
        <v>FY2022 Actual</v>
      </c>
      <c r="F9" s="180"/>
      <c r="G9" s="33">
        <f>'Budget Request'!C12</f>
        <v>54362</v>
      </c>
    </row>
    <row r="10" spans="1:7" x14ac:dyDescent="0.25">
      <c r="A10" s="7"/>
      <c r="B10" s="7"/>
      <c r="C10" s="35"/>
      <c r="D10" s="35"/>
    </row>
    <row r="11" spans="1:7" x14ac:dyDescent="0.25">
      <c r="G11" s="3"/>
    </row>
    <row r="12" spans="1:7" x14ac:dyDescent="0.25">
      <c r="G12" s="3"/>
    </row>
    <row r="13" spans="1:7" x14ac:dyDescent="0.25">
      <c r="A13" s="1" t="s">
        <v>5</v>
      </c>
      <c r="G13" s="3"/>
    </row>
    <row r="35" spans="9:9" x14ac:dyDescent="0.25">
      <c r="I35" s="91" t="s">
        <v>74</v>
      </c>
    </row>
    <row r="54" spans="2:8" x14ac:dyDescent="0.25">
      <c r="H54" s="3"/>
    </row>
    <row r="55" spans="2:8" x14ac:dyDescent="0.25">
      <c r="C55" s="1" t="s">
        <v>5</v>
      </c>
      <c r="H55" s="3"/>
    </row>
    <row r="56" spans="2:8" ht="9" customHeight="1" x14ac:dyDescent="0.25">
      <c r="C56" s="5"/>
      <c r="D56" s="5"/>
      <c r="E56" s="4"/>
      <c r="F56" s="4"/>
    </row>
    <row r="57" spans="2:8" x14ac:dyDescent="0.25">
      <c r="B57" s="181" t="s">
        <v>10</v>
      </c>
      <c r="C57" s="182"/>
      <c r="D57" s="183"/>
      <c r="E57" s="113" t="s">
        <v>141</v>
      </c>
      <c r="F57" s="114" t="s">
        <v>62</v>
      </c>
    </row>
    <row r="58" spans="2:8" x14ac:dyDescent="0.25">
      <c r="B58" s="184" t="s">
        <v>151</v>
      </c>
      <c r="C58" s="185"/>
      <c r="D58" s="186"/>
      <c r="E58" s="94" t="s">
        <v>154</v>
      </c>
      <c r="F58" s="112">
        <v>57553.599999999999</v>
      </c>
    </row>
    <row r="59" spans="2:8" x14ac:dyDescent="0.25">
      <c r="B59" s="109"/>
      <c r="C59" s="110"/>
      <c r="D59" s="95"/>
      <c r="E59" s="94"/>
      <c r="F59" s="115"/>
    </row>
    <row r="60" spans="2:8" x14ac:dyDescent="0.25">
      <c r="B60" s="167" t="s">
        <v>23</v>
      </c>
      <c r="C60" s="168"/>
      <c r="D60" s="169"/>
      <c r="E60" s="94"/>
      <c r="F60" s="116">
        <f>SUM(F58:F59)</f>
        <v>57553.599999999999</v>
      </c>
    </row>
    <row r="61" spans="2:8" x14ac:dyDescent="0.25">
      <c r="B61" s="173" t="s">
        <v>142</v>
      </c>
      <c r="C61" s="173"/>
      <c r="D61" s="173"/>
      <c r="E61" s="173"/>
      <c r="F61" s="173"/>
    </row>
    <row r="62" spans="2:8" ht="12" customHeight="1" x14ac:dyDescent="0.25">
      <c r="C62" s="4"/>
      <c r="D62" s="4"/>
      <c r="E62" s="4"/>
      <c r="F62" s="117"/>
    </row>
    <row r="63" spans="2:8" x14ac:dyDescent="0.25">
      <c r="C63" s="4"/>
      <c r="D63" s="4"/>
      <c r="E63" s="4"/>
      <c r="F63" s="4"/>
      <c r="G63" s="4"/>
      <c r="H63" s="4"/>
    </row>
    <row r="64" spans="2:8" x14ac:dyDescent="0.25">
      <c r="C64" s="4"/>
      <c r="D64" s="4"/>
      <c r="E64" s="4"/>
      <c r="F64" s="4"/>
      <c r="G64" s="4"/>
      <c r="H64" s="4"/>
    </row>
    <row r="65" spans="1:8" x14ac:dyDescent="0.25">
      <c r="A65" s="7"/>
      <c r="B65" s="174" t="s">
        <v>186</v>
      </c>
      <c r="C65" s="175"/>
      <c r="D65" s="118" t="s">
        <v>143</v>
      </c>
      <c r="E65" s="119" t="s">
        <v>144</v>
      </c>
      <c r="F65" s="120" t="s">
        <v>145</v>
      </c>
      <c r="H65" s="7"/>
    </row>
    <row r="66" spans="1:8" x14ac:dyDescent="0.25">
      <c r="A66" s="7"/>
      <c r="B66" s="176" t="s">
        <v>146</v>
      </c>
      <c r="C66" s="177"/>
      <c r="D66" s="121">
        <v>4</v>
      </c>
      <c r="E66" s="122">
        <f>SUMIF(E58:E60,"TF",F58:F60)</f>
        <v>0</v>
      </c>
      <c r="F66" s="26">
        <f>(E66/208)*D66</f>
        <v>0</v>
      </c>
      <c r="G66" s="7"/>
      <c r="H66" s="7"/>
    </row>
    <row r="67" spans="1:8" x14ac:dyDescent="0.25">
      <c r="A67" s="7"/>
      <c r="B67" s="176" t="s">
        <v>147</v>
      </c>
      <c r="C67" s="177"/>
      <c r="D67" s="121">
        <v>4</v>
      </c>
      <c r="E67" s="131">
        <f>SUMIF(E58:E60,"MT",F58:F60)</f>
        <v>57553.599999999999</v>
      </c>
      <c r="F67" s="26">
        <f>(E67/208)*D67</f>
        <v>1106.8</v>
      </c>
      <c r="G67" s="7"/>
      <c r="H67" s="7"/>
    </row>
    <row r="68" spans="1:8" x14ac:dyDescent="0.25">
      <c r="A68" s="7"/>
      <c r="B68" s="176" t="s">
        <v>148</v>
      </c>
      <c r="C68" s="177"/>
      <c r="D68" s="121">
        <v>5</v>
      </c>
      <c r="E68" s="122">
        <f>SUMIF(E58:E60,"MF",F58:F60)</f>
        <v>0</v>
      </c>
      <c r="F68" s="26">
        <f>(E68/260)*D68</f>
        <v>0</v>
      </c>
      <c r="G68" s="7"/>
      <c r="H68" s="7"/>
    </row>
    <row r="69" spans="1:8" x14ac:dyDescent="0.25">
      <c r="A69" s="7"/>
      <c r="B69" s="163" t="s">
        <v>149</v>
      </c>
      <c r="C69" s="154"/>
      <c r="D69" s="154"/>
      <c r="E69" s="123"/>
      <c r="F69" s="26">
        <f>SUM(F66:F68)</f>
        <v>1106.8</v>
      </c>
      <c r="G69" s="7"/>
      <c r="H69" s="7"/>
    </row>
    <row r="70" spans="1:8" x14ac:dyDescent="0.25">
      <c r="A70" s="7"/>
      <c r="B70" s="124" t="s">
        <v>150</v>
      </c>
      <c r="C70" s="125"/>
      <c r="D70" s="125"/>
      <c r="E70" s="126"/>
      <c r="F70" s="127">
        <f>F60+F69</f>
        <v>58660.4</v>
      </c>
      <c r="G70" s="7"/>
      <c r="H70" s="7"/>
    </row>
    <row r="72" spans="1:8" x14ac:dyDescent="0.25">
      <c r="C72" s="5"/>
      <c r="D72" s="5"/>
    </row>
  </sheetData>
  <sheetProtection formatCells="0" insertRows="0"/>
  <mergeCells count="20">
    <mergeCell ref="B57:D57"/>
    <mergeCell ref="B58:D58"/>
    <mergeCell ref="B60:D60"/>
    <mergeCell ref="E7:F7"/>
    <mergeCell ref="E8:F8"/>
    <mergeCell ref="E9:F9"/>
    <mergeCell ref="A9:B9"/>
    <mergeCell ref="A1:G1"/>
    <mergeCell ref="A3:G3"/>
    <mergeCell ref="A5:B5"/>
    <mergeCell ref="A6:B6"/>
    <mergeCell ref="A8:B8"/>
    <mergeCell ref="E5:F5"/>
    <mergeCell ref="E6:F6"/>
    <mergeCell ref="B61:F61"/>
    <mergeCell ref="B65:C65"/>
    <mergeCell ref="B66:C66"/>
    <mergeCell ref="B67:C67"/>
    <mergeCell ref="B69:D69"/>
    <mergeCell ref="B68:C68"/>
  </mergeCells>
  <phoneticPr fontId="7" type="noConversion"/>
  <hyperlinks>
    <hyperlink ref="I35" location="'Budget Request'!A1" display="BUDGET REQUEST" xr:uid="{00000000-0004-0000-0400-000000000000}"/>
  </hyperlinks>
  <printOptions horizontalCentered="1"/>
  <pageMargins left="0.75" right="0.66" top="0.87" bottom="0.69" header="0.24" footer="0.23"/>
  <pageSetup scale="63" orientation="portrait" r:id="rId1"/>
  <headerFooter>
    <oddFooter>&amp;C1300 - Conservation Commission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I36"/>
  <sheetViews>
    <sheetView topLeftCell="A7" workbookViewId="0">
      <selection activeCell="F31" sqref="F31"/>
    </sheetView>
  </sheetViews>
  <sheetFormatPr defaultRowHeight="15.75" x14ac:dyDescent="0.25"/>
  <cols>
    <col min="1" max="1" width="6.7109375" style="1" customWidth="1"/>
    <col min="2" max="2" width="19.28515625" style="1" customWidth="1"/>
    <col min="3" max="3" width="24" style="1" bestFit="1" customWidth="1"/>
    <col min="4" max="4" width="9.7109375" style="1" customWidth="1"/>
    <col min="5" max="5" width="15.140625" style="1" customWidth="1"/>
    <col min="6" max="6" width="16.28515625" style="1" customWidth="1"/>
    <col min="7" max="7" width="10" style="3" customWidth="1"/>
    <col min="8" max="8" width="9.140625" style="1"/>
    <col min="9" max="9" width="18.5703125" style="1" customWidth="1"/>
    <col min="10" max="16384" width="9.140625" style="1"/>
  </cols>
  <sheetData>
    <row r="1" spans="1:9" ht="15.75" customHeight="1" x14ac:dyDescent="0.25">
      <c r="A1" s="191" t="str">
        <f>'10.01'!A1:G1</f>
        <v>Budget Form #4</v>
      </c>
      <c r="B1" s="191"/>
      <c r="C1" s="191"/>
      <c r="D1" s="191"/>
      <c r="E1" s="191"/>
      <c r="F1" s="191"/>
      <c r="G1" s="191"/>
    </row>
    <row r="2" spans="1:9" ht="10.5" customHeight="1" x14ac:dyDescent="0.25">
      <c r="B2" s="10"/>
      <c r="C2" s="7"/>
      <c r="D2" s="7"/>
      <c r="E2" s="18"/>
      <c r="F2" s="18"/>
      <c r="G2" s="19"/>
    </row>
    <row r="3" spans="1:9" x14ac:dyDescent="0.25">
      <c r="A3" s="192" t="str">
        <f>+'10.01'!A3:G3</f>
        <v>FY2024 Expenditure Budget Request Analysis</v>
      </c>
      <c r="B3" s="192"/>
      <c r="C3" s="192"/>
      <c r="D3" s="192"/>
      <c r="E3" s="192"/>
      <c r="F3" s="192"/>
      <c r="G3" s="192"/>
    </row>
    <row r="4" spans="1:9" ht="10.5" customHeight="1" x14ac:dyDescent="0.25">
      <c r="B4" s="10"/>
      <c r="C4" s="7"/>
      <c r="D4" s="7"/>
      <c r="E4" s="7"/>
      <c r="F4" s="7"/>
      <c r="G4" s="11"/>
    </row>
    <row r="5" spans="1:9" x14ac:dyDescent="0.25">
      <c r="A5" s="178" t="s">
        <v>6</v>
      </c>
      <c r="B5" s="178"/>
      <c r="C5" s="55">
        <f>+'Budget Request'!B5</f>
        <v>0</v>
      </c>
      <c r="D5" s="180" t="s">
        <v>1</v>
      </c>
      <c r="E5" s="180"/>
      <c r="F5" s="194">
        <f>+'Budget Request'!F5</f>
        <v>0</v>
      </c>
      <c r="G5" s="194"/>
    </row>
    <row r="6" spans="1:9" x14ac:dyDescent="0.25">
      <c r="A6" s="178" t="s">
        <v>2</v>
      </c>
      <c r="B6" s="178"/>
      <c r="C6" s="54" t="str">
        <f>+'Budget Request'!B6</f>
        <v>Conservation Commission</v>
      </c>
      <c r="D6" s="180" t="s">
        <v>29</v>
      </c>
      <c r="E6" s="180"/>
      <c r="F6" s="159">
        <f>+'Budget Request'!F6</f>
        <v>1300</v>
      </c>
      <c r="G6" s="159"/>
    </row>
    <row r="7" spans="1:9" x14ac:dyDescent="0.25">
      <c r="A7" s="178" t="s">
        <v>3</v>
      </c>
      <c r="B7" s="178"/>
      <c r="C7" s="13">
        <v>10.02</v>
      </c>
      <c r="D7" s="180" t="s">
        <v>4</v>
      </c>
      <c r="E7" s="180"/>
      <c r="F7" s="154" t="s">
        <v>7</v>
      </c>
      <c r="G7" s="154"/>
    </row>
    <row r="8" spans="1:9" x14ac:dyDescent="0.25">
      <c r="A8" s="193" t="str">
        <f>'Budget Request'!E11</f>
        <v xml:space="preserve">FY2024 Requested Budget </v>
      </c>
      <c r="B8" s="193"/>
      <c r="C8" s="42">
        <f>F35</f>
        <v>0</v>
      </c>
      <c r="D8" s="187" t="str">
        <f>'Budget Request'!D11</f>
        <v>FY2023 Budget</v>
      </c>
      <c r="E8" s="187"/>
      <c r="F8" s="195">
        <f>'Budget Request'!D13</f>
        <v>1</v>
      </c>
      <c r="G8" s="195"/>
      <c r="H8" s="12"/>
    </row>
    <row r="9" spans="1:9" x14ac:dyDescent="0.25">
      <c r="A9" s="178" t="s">
        <v>39</v>
      </c>
      <c r="B9" s="178"/>
      <c r="C9" s="43">
        <f>(C8/F8)-1</f>
        <v>-1</v>
      </c>
      <c r="D9" s="187" t="str">
        <f>'Budget Request'!C11</f>
        <v>FY2022 Actual</v>
      </c>
      <c r="E9" s="187"/>
      <c r="F9" s="196">
        <f>'Budget Request'!C13</f>
        <v>0</v>
      </c>
      <c r="G9" s="196"/>
    </row>
    <row r="10" spans="1:9" x14ac:dyDescent="0.25">
      <c r="B10" s="7"/>
      <c r="C10" s="36"/>
      <c r="D10" s="36"/>
    </row>
    <row r="11" spans="1:9" x14ac:dyDescent="0.25">
      <c r="G11" s="1"/>
    </row>
    <row r="12" spans="1:9" x14ac:dyDescent="0.25">
      <c r="B12" s="2"/>
      <c r="C12" s="2"/>
      <c r="D12" s="2"/>
      <c r="E12" s="2"/>
      <c r="F12" s="2"/>
      <c r="G12" s="2"/>
      <c r="I12" s="91" t="s">
        <v>74</v>
      </c>
    </row>
    <row r="13" spans="1:9" x14ac:dyDescent="0.25">
      <c r="C13" s="4"/>
      <c r="D13" s="4"/>
      <c r="E13" s="4"/>
      <c r="F13" s="4"/>
      <c r="G13" s="4"/>
    </row>
    <row r="14" spans="1:9" x14ac:dyDescent="0.25">
      <c r="C14" s="4"/>
      <c r="D14" s="4"/>
      <c r="E14" s="4"/>
      <c r="F14" s="4"/>
      <c r="G14" s="4"/>
    </row>
    <row r="15" spans="1:9" x14ac:dyDescent="0.25">
      <c r="B15" s="2"/>
      <c r="C15" s="2"/>
      <c r="D15" s="2"/>
      <c r="E15" s="2"/>
      <c r="F15" s="2"/>
      <c r="G15" s="2"/>
    </row>
    <row r="16" spans="1:9" x14ac:dyDescent="0.25">
      <c r="B16" s="2"/>
      <c r="C16" s="2"/>
      <c r="D16" s="2"/>
      <c r="E16" s="2"/>
      <c r="F16" s="2"/>
      <c r="G16" s="2"/>
    </row>
    <row r="17" spans="1:7" x14ac:dyDescent="0.25">
      <c r="B17" s="2"/>
      <c r="C17" s="2"/>
      <c r="D17" s="2"/>
      <c r="E17" s="2"/>
      <c r="F17" s="2"/>
      <c r="G17" s="2"/>
    </row>
    <row r="18" spans="1:7" x14ac:dyDescent="0.25">
      <c r="B18" s="2"/>
      <c r="C18" s="2"/>
      <c r="D18" s="2"/>
      <c r="E18" s="2"/>
      <c r="F18" s="2"/>
      <c r="G18" s="2"/>
    </row>
    <row r="19" spans="1:7" x14ac:dyDescent="0.25">
      <c r="G19" s="1"/>
    </row>
    <row r="20" spans="1:7" x14ac:dyDescent="0.25">
      <c r="C20" s="1" t="s">
        <v>5</v>
      </c>
      <c r="G20" s="1"/>
    </row>
    <row r="21" spans="1:7" ht="9" customHeight="1" x14ac:dyDescent="0.25">
      <c r="C21" s="5"/>
      <c r="D21" s="5"/>
      <c r="E21" s="5"/>
      <c r="F21" s="4"/>
      <c r="G21" s="4"/>
    </row>
    <row r="22" spans="1:7" x14ac:dyDescent="0.25">
      <c r="B22" s="181" t="s">
        <v>10</v>
      </c>
      <c r="C22" s="182"/>
      <c r="D22" s="183"/>
      <c r="E22" s="113" t="s">
        <v>141</v>
      </c>
      <c r="F22" s="114" t="s">
        <v>62</v>
      </c>
      <c r="G22" s="1"/>
    </row>
    <row r="23" spans="1:7" x14ac:dyDescent="0.25">
      <c r="B23" s="184" t="s">
        <v>160</v>
      </c>
      <c r="C23" s="185"/>
      <c r="D23" s="186"/>
      <c r="E23" s="94" t="s">
        <v>161</v>
      </c>
      <c r="F23" s="112"/>
      <c r="G23" s="1"/>
    </row>
    <row r="24" spans="1:7" ht="9" customHeight="1" x14ac:dyDescent="0.25">
      <c r="B24" s="109"/>
      <c r="C24" s="110"/>
      <c r="D24" s="95"/>
      <c r="E24" s="94"/>
      <c r="F24" s="115"/>
      <c r="G24" s="1"/>
    </row>
    <row r="25" spans="1:7" x14ac:dyDescent="0.25">
      <c r="B25" s="167" t="s">
        <v>23</v>
      </c>
      <c r="C25" s="168"/>
      <c r="D25" s="169"/>
      <c r="E25" s="94"/>
      <c r="F25" s="116">
        <f>SUM(F23:F24)</f>
        <v>0</v>
      </c>
      <c r="G25" s="1"/>
    </row>
    <row r="26" spans="1:7" ht="16.5" customHeight="1" x14ac:dyDescent="0.25">
      <c r="B26" s="188" t="s">
        <v>142</v>
      </c>
      <c r="C26" s="189"/>
      <c r="D26" s="189"/>
      <c r="E26" s="189"/>
      <c r="F26" s="190"/>
      <c r="G26" s="1"/>
    </row>
    <row r="27" spans="1:7" x14ac:dyDescent="0.25">
      <c r="C27" s="4"/>
      <c r="D27" s="4"/>
      <c r="E27" s="4"/>
      <c r="F27" s="117"/>
      <c r="G27" s="1"/>
    </row>
    <row r="28" spans="1:7" x14ac:dyDescent="0.25">
      <c r="C28" s="4"/>
      <c r="D28" s="4"/>
      <c r="E28" s="4"/>
      <c r="F28" s="4"/>
      <c r="G28" s="4"/>
    </row>
    <row r="29" spans="1:7" x14ac:dyDescent="0.25">
      <c r="C29" s="4"/>
      <c r="D29" s="4"/>
      <c r="E29" s="4"/>
      <c r="F29" s="4"/>
      <c r="G29" s="4"/>
    </row>
    <row r="30" spans="1:7" ht="21" customHeight="1" x14ac:dyDescent="0.25">
      <c r="A30" s="7"/>
      <c r="B30" s="174" t="s">
        <v>186</v>
      </c>
      <c r="C30" s="175"/>
      <c r="D30" s="118" t="s">
        <v>143</v>
      </c>
      <c r="E30" s="119" t="s">
        <v>144</v>
      </c>
      <c r="F30" s="120" t="s">
        <v>145</v>
      </c>
      <c r="G30" s="1"/>
    </row>
    <row r="31" spans="1:7" ht="31.5" customHeight="1" x14ac:dyDescent="0.25">
      <c r="A31" s="7"/>
      <c r="B31" s="176" t="s">
        <v>146</v>
      </c>
      <c r="C31" s="177"/>
      <c r="D31" s="121">
        <v>4</v>
      </c>
      <c r="E31" s="131">
        <f>SUMIF(E23:E25,"TF",F23:F25)</f>
        <v>0</v>
      </c>
      <c r="F31" s="26">
        <f>(E31/208)*D31</f>
        <v>0</v>
      </c>
      <c r="G31" s="7"/>
    </row>
    <row r="32" spans="1:7" x14ac:dyDescent="0.25">
      <c r="A32" s="7"/>
      <c r="B32" s="176" t="s">
        <v>147</v>
      </c>
      <c r="C32" s="177"/>
      <c r="D32" s="121">
        <v>4</v>
      </c>
      <c r="E32" s="131">
        <f>SUMIF(E23:E25,"MT",F23:F25)</f>
        <v>0</v>
      </c>
      <c r="F32" s="26">
        <f>(E32/208)*D32</f>
        <v>0</v>
      </c>
      <c r="G32" s="7"/>
    </row>
    <row r="33" spans="1:7" x14ac:dyDescent="0.25">
      <c r="A33" s="7"/>
      <c r="B33" s="176" t="s">
        <v>148</v>
      </c>
      <c r="C33" s="177"/>
      <c r="D33" s="121">
        <v>5</v>
      </c>
      <c r="E33" s="131">
        <f>SUMIF(E23:E25,"MF",F23:F25)</f>
        <v>0</v>
      </c>
      <c r="F33" s="26">
        <f>(E33/260)*D33</f>
        <v>0</v>
      </c>
      <c r="G33" s="7"/>
    </row>
    <row r="34" spans="1:7" x14ac:dyDescent="0.25">
      <c r="A34" s="7"/>
      <c r="B34" s="163" t="s">
        <v>149</v>
      </c>
      <c r="C34" s="154"/>
      <c r="D34" s="154"/>
      <c r="E34" s="164"/>
      <c r="F34" s="26">
        <f>SUM(F31:F33)</f>
        <v>0</v>
      </c>
      <c r="G34" s="7"/>
    </row>
    <row r="35" spans="1:7" x14ac:dyDescent="0.25">
      <c r="A35" s="7"/>
      <c r="B35" s="132" t="s">
        <v>150</v>
      </c>
      <c r="C35" s="133"/>
      <c r="D35" s="134"/>
      <c r="E35" s="135"/>
      <c r="F35" s="127">
        <f>F25+F34</f>
        <v>0</v>
      </c>
      <c r="G35" s="7"/>
    </row>
    <row r="36" spans="1:7" x14ac:dyDescent="0.25">
      <c r="G36" s="1"/>
    </row>
  </sheetData>
  <sheetProtection formatCells="0" insertRows="0"/>
  <mergeCells count="26">
    <mergeCell ref="A1:G1"/>
    <mergeCell ref="A3:G3"/>
    <mergeCell ref="A7:B7"/>
    <mergeCell ref="D9:E9"/>
    <mergeCell ref="B33:C33"/>
    <mergeCell ref="B25:D25"/>
    <mergeCell ref="A5:B5"/>
    <mergeCell ref="A6:B6"/>
    <mergeCell ref="A8:B8"/>
    <mergeCell ref="A9:B9"/>
    <mergeCell ref="F5:G5"/>
    <mergeCell ref="F6:G6"/>
    <mergeCell ref="F7:G7"/>
    <mergeCell ref="F8:G8"/>
    <mergeCell ref="F9:G9"/>
    <mergeCell ref="B34:E34"/>
    <mergeCell ref="D5:E5"/>
    <mergeCell ref="D6:E6"/>
    <mergeCell ref="D7:E7"/>
    <mergeCell ref="D8:E8"/>
    <mergeCell ref="B22:D22"/>
    <mergeCell ref="B23:D23"/>
    <mergeCell ref="B30:C30"/>
    <mergeCell ref="B31:C31"/>
    <mergeCell ref="B32:C32"/>
    <mergeCell ref="B26:F26"/>
  </mergeCells>
  <phoneticPr fontId="7" type="noConversion"/>
  <hyperlinks>
    <hyperlink ref="I12" location="'Budget Request'!A1" display="BUDGET REQUEST" xr:uid="{00000000-0004-0000-0600-000000000000}"/>
  </hyperlinks>
  <printOptions horizontalCentered="1"/>
  <pageMargins left="0.7" right="0.7" top="0.92" bottom="0.68" header="0.24" footer="0.23"/>
  <pageSetup scale="91" orientation="portrait" r:id="rId1"/>
  <headerFooter>
    <oddFooter>&amp;C1300 - Conservation Commission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F21"/>
  <sheetViews>
    <sheetView workbookViewId="0">
      <selection activeCell="C18" sqref="C18"/>
    </sheetView>
  </sheetViews>
  <sheetFormatPr defaultRowHeight="15.75" x14ac:dyDescent="0.25"/>
  <cols>
    <col min="1" max="1" width="28.140625" style="1" bestFit="1" customWidth="1"/>
    <col min="2" max="2" width="24.7109375" style="1" customWidth="1"/>
    <col min="3" max="3" width="31.7109375" style="1" bestFit="1" customWidth="1"/>
    <col min="4" max="4" width="24.7109375" style="1" customWidth="1"/>
    <col min="5" max="5" width="9.140625" style="1"/>
    <col min="6" max="6" width="18.7109375" style="1" customWidth="1"/>
    <col min="7" max="16384" width="9.140625" style="1"/>
  </cols>
  <sheetData>
    <row r="1" spans="1:6" x14ac:dyDescent="0.25">
      <c r="A1" s="191" t="str">
        <f>+'10.01'!A1:G1</f>
        <v>Budget Form #4</v>
      </c>
      <c r="B1" s="191"/>
      <c r="C1" s="191"/>
      <c r="D1" s="191"/>
    </row>
    <row r="2" spans="1:6" x14ac:dyDescent="0.25">
      <c r="A2" s="10"/>
      <c r="B2" s="7"/>
      <c r="C2" s="18"/>
      <c r="D2" s="18"/>
    </row>
    <row r="3" spans="1:6" x14ac:dyDescent="0.25">
      <c r="A3" s="192" t="str">
        <f>+'10.01'!A3:G3</f>
        <v>FY2024 Expenditure Budget Request Analysis</v>
      </c>
      <c r="B3" s="192"/>
      <c r="C3" s="192"/>
      <c r="D3" s="192"/>
    </row>
    <row r="4" spans="1:6" x14ac:dyDescent="0.25">
      <c r="A4" s="10"/>
      <c r="B4" s="7"/>
      <c r="C4" s="7"/>
      <c r="D4" s="7"/>
    </row>
    <row r="5" spans="1:6" x14ac:dyDescent="0.25">
      <c r="A5" s="7" t="s">
        <v>6</v>
      </c>
      <c r="B5" s="55">
        <f>+'Budget Request'!B5</f>
        <v>0</v>
      </c>
      <c r="C5" s="7" t="s">
        <v>1</v>
      </c>
      <c r="D5" s="56">
        <f>+'Budget Request'!F5</f>
        <v>0</v>
      </c>
    </row>
    <row r="6" spans="1:6" x14ac:dyDescent="0.25">
      <c r="A6" s="7" t="s">
        <v>2</v>
      </c>
      <c r="B6" s="54" t="str">
        <f>+'Budget Request'!B6</f>
        <v>Conservation Commission</v>
      </c>
      <c r="C6" s="7" t="s">
        <v>29</v>
      </c>
      <c r="D6" s="54">
        <f>+'Budget Request'!F6</f>
        <v>1300</v>
      </c>
    </row>
    <row r="7" spans="1:6" x14ac:dyDescent="0.25">
      <c r="A7" s="7" t="s">
        <v>3</v>
      </c>
      <c r="B7" s="13">
        <v>11.01</v>
      </c>
      <c r="C7" s="7" t="s">
        <v>4</v>
      </c>
      <c r="D7" s="8" t="s">
        <v>40</v>
      </c>
    </row>
    <row r="8" spans="1:6" x14ac:dyDescent="0.25">
      <c r="A8" s="1" t="str">
        <f>'Budget Request'!E11</f>
        <v xml:space="preserve">FY2024 Requested Budget </v>
      </c>
      <c r="B8" s="51"/>
      <c r="C8" s="45" t="str">
        <f>'Budget Request'!D11</f>
        <v>FY2023 Budget</v>
      </c>
      <c r="D8" s="47">
        <f>'Budget Request'!D14</f>
        <v>250</v>
      </c>
    </row>
    <row r="9" spans="1:6" x14ac:dyDescent="0.25">
      <c r="A9" s="7" t="s">
        <v>39</v>
      </c>
      <c r="B9" s="43">
        <f>(B8/D8)-1</f>
        <v>-1</v>
      </c>
      <c r="C9" s="44" t="str">
        <f>'Budget Request'!C11</f>
        <v>FY2022 Actual</v>
      </c>
      <c r="D9" s="33">
        <f>'Budget Request'!C14</f>
        <v>0</v>
      </c>
    </row>
    <row r="10" spans="1:6" x14ac:dyDescent="0.25">
      <c r="A10" s="7"/>
      <c r="B10" s="36"/>
    </row>
    <row r="12" spans="1:6" x14ac:dyDescent="0.25">
      <c r="A12" s="5"/>
      <c r="F12" s="91" t="s">
        <v>74</v>
      </c>
    </row>
    <row r="13" spans="1:6" x14ac:dyDescent="0.25">
      <c r="A13" s="4"/>
      <c r="B13" s="4"/>
      <c r="C13" s="4"/>
      <c r="D13" s="4"/>
    </row>
    <row r="14" spans="1:6" x14ac:dyDescent="0.25">
      <c r="A14" s="4"/>
      <c r="B14" s="4"/>
      <c r="C14" s="4"/>
      <c r="D14" s="4"/>
    </row>
    <row r="21" spans="2:4" x14ac:dyDescent="0.25">
      <c r="B21" s="4"/>
      <c r="C21" s="4"/>
      <c r="D21" s="4"/>
    </row>
  </sheetData>
  <sheetProtection formatCells="0" insertRows="0" selectLockedCells="1"/>
  <mergeCells count="2">
    <mergeCell ref="A1:D1"/>
    <mergeCell ref="A3:D3"/>
  </mergeCells>
  <phoneticPr fontId="7" type="noConversion"/>
  <hyperlinks>
    <hyperlink ref="F12" location="'Budget Request'!A1" display="BUDGET REQUEST" xr:uid="{00000000-0004-0000-0700-000000000000}"/>
  </hyperlinks>
  <printOptions horizontalCentered="1"/>
  <pageMargins left="0.7" right="0.7" top="0.75" bottom="0.75" header="0.3" footer="0.3"/>
  <pageSetup scale="84" orientation="portrait" horizontalDpi="300" verticalDpi="300" r:id="rId1"/>
  <headerFooter>
    <oddFooter>&amp;C1300 - Conservation Commission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F13"/>
  <sheetViews>
    <sheetView workbookViewId="0">
      <selection activeCell="F12" sqref="F12"/>
    </sheetView>
  </sheetViews>
  <sheetFormatPr defaultRowHeight="15.75" x14ac:dyDescent="0.25"/>
  <cols>
    <col min="1" max="1" width="28.140625" style="1" bestFit="1" customWidth="1"/>
    <col min="2" max="2" width="26.28515625" style="1" customWidth="1"/>
    <col min="3" max="3" width="31.7109375" style="1" bestFit="1" customWidth="1"/>
    <col min="4" max="4" width="26.28515625" style="1" bestFit="1" customWidth="1"/>
    <col min="5" max="5" width="9.140625" style="1"/>
    <col min="6" max="6" width="17.85546875" style="1" customWidth="1"/>
    <col min="7" max="16384" width="9.140625" style="1"/>
  </cols>
  <sheetData>
    <row r="1" spans="1:6" x14ac:dyDescent="0.25">
      <c r="A1" s="191" t="str">
        <f>+'10.01'!A1:G1</f>
        <v>Budget Form #4</v>
      </c>
      <c r="B1" s="191"/>
      <c r="C1" s="191"/>
      <c r="D1" s="191"/>
    </row>
    <row r="2" spans="1:6" x14ac:dyDescent="0.25">
      <c r="A2" s="10"/>
      <c r="B2" s="7"/>
      <c r="C2" s="18"/>
      <c r="D2" s="18"/>
    </row>
    <row r="3" spans="1:6" x14ac:dyDescent="0.25">
      <c r="A3" s="192" t="str">
        <f>+'10.01'!A3:G3</f>
        <v>FY2024 Expenditure Budget Request Analysis</v>
      </c>
      <c r="B3" s="192"/>
      <c r="C3" s="192"/>
      <c r="D3" s="192"/>
    </row>
    <row r="4" spans="1:6" x14ac:dyDescent="0.25">
      <c r="A4" s="10"/>
      <c r="B4" s="7"/>
      <c r="C4" s="7"/>
      <c r="D4" s="7"/>
    </row>
    <row r="5" spans="1:6" x14ac:dyDescent="0.25">
      <c r="A5" s="7" t="s">
        <v>6</v>
      </c>
      <c r="B5" s="55">
        <f>'Budget Request'!B5</f>
        <v>0</v>
      </c>
      <c r="C5" s="7" t="s">
        <v>1</v>
      </c>
      <c r="D5" s="56">
        <f>+'Budget Request'!F5</f>
        <v>0</v>
      </c>
    </row>
    <row r="6" spans="1:6" x14ac:dyDescent="0.25">
      <c r="A6" s="7" t="s">
        <v>2</v>
      </c>
      <c r="B6" s="54" t="str">
        <f>+'Budget Request'!B6</f>
        <v>Conservation Commission</v>
      </c>
      <c r="C6" s="7" t="s">
        <v>29</v>
      </c>
      <c r="D6" s="54">
        <f>+'Budget Request'!F6</f>
        <v>1300</v>
      </c>
    </row>
    <row r="7" spans="1:6" x14ac:dyDescent="0.25">
      <c r="A7" s="7" t="s">
        <v>3</v>
      </c>
      <c r="B7" s="13">
        <v>11.05</v>
      </c>
      <c r="C7" s="7" t="s">
        <v>4</v>
      </c>
      <c r="D7" s="8" t="s">
        <v>41</v>
      </c>
    </row>
    <row r="8" spans="1:6" x14ac:dyDescent="0.25">
      <c r="A8" s="44" t="str">
        <f>'Budget Request'!E11</f>
        <v xml:space="preserve">FY2024 Requested Budget </v>
      </c>
      <c r="B8" s="51"/>
      <c r="C8" s="45" t="str">
        <f>'Budget Request'!D11</f>
        <v>FY2023 Budget</v>
      </c>
      <c r="D8" s="33">
        <f>'Budget Request'!D15</f>
        <v>120</v>
      </c>
    </row>
    <row r="9" spans="1:6" x14ac:dyDescent="0.25">
      <c r="A9" s="7" t="s">
        <v>39</v>
      </c>
      <c r="B9" s="50">
        <f>(B8/D8)-1</f>
        <v>-1</v>
      </c>
      <c r="C9" s="44" t="str">
        <f>'Budget Request'!C11</f>
        <v>FY2022 Actual</v>
      </c>
      <c r="D9" s="33">
        <f>'Budget Request'!C15</f>
        <v>0</v>
      </c>
    </row>
    <row r="10" spans="1:6" x14ac:dyDescent="0.25">
      <c r="A10" s="7"/>
      <c r="B10" s="57"/>
    </row>
    <row r="11" spans="1:6" x14ac:dyDescent="0.25">
      <c r="D11" s="7"/>
    </row>
    <row r="12" spans="1:6" x14ac:dyDescent="0.25">
      <c r="A12" s="5"/>
      <c r="F12" s="91" t="s">
        <v>74</v>
      </c>
    </row>
    <row r="13" spans="1:6" x14ac:dyDescent="0.25">
      <c r="A13" s="4"/>
      <c r="B13" s="4"/>
      <c r="C13" s="4"/>
      <c r="D13" s="4"/>
    </row>
  </sheetData>
  <sheetProtection formatCells="0" insertRows="0" selectLockedCells="1"/>
  <mergeCells count="2">
    <mergeCell ref="A1:D1"/>
    <mergeCell ref="A3:D3"/>
  </mergeCells>
  <phoneticPr fontId="7" type="noConversion"/>
  <hyperlinks>
    <hyperlink ref="F12" location="'Budget Request'!A1" display="BUDGET REQUEST" xr:uid="{00000000-0004-0000-0800-000000000000}"/>
  </hyperlinks>
  <printOptions horizontalCentered="1"/>
  <pageMargins left="0.7" right="0.7" top="0.75" bottom="0.75" header="0.3" footer="0.3"/>
  <pageSetup scale="82" orientation="portrait" horizontalDpi="300" verticalDpi="300" r:id="rId1"/>
  <headerFooter>
    <oddFooter>&amp;C1300 - Conservation Commission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F30"/>
  <sheetViews>
    <sheetView workbookViewId="0">
      <selection activeCell="F16" sqref="F16"/>
    </sheetView>
  </sheetViews>
  <sheetFormatPr defaultRowHeight="15.75" x14ac:dyDescent="0.25"/>
  <cols>
    <col min="1" max="1" width="28.140625" style="1" bestFit="1" customWidth="1"/>
    <col min="2" max="2" width="24.7109375" style="1" customWidth="1"/>
    <col min="3" max="3" width="31.7109375" style="1" bestFit="1" customWidth="1"/>
    <col min="4" max="4" width="24.7109375" style="1" customWidth="1"/>
    <col min="5" max="5" width="9.140625" style="1"/>
    <col min="6" max="6" width="18" style="1" customWidth="1"/>
    <col min="7" max="16384" width="9.140625" style="1"/>
  </cols>
  <sheetData>
    <row r="1" spans="1:6" ht="15" customHeight="1" x14ac:dyDescent="0.25">
      <c r="A1" s="191" t="str">
        <f>+'10.01'!A1:G1</f>
        <v>Budget Form #4</v>
      </c>
      <c r="B1" s="191"/>
      <c r="C1" s="191"/>
      <c r="D1" s="191"/>
    </row>
    <row r="2" spans="1:6" ht="15" customHeight="1" x14ac:dyDescent="0.25">
      <c r="A2" s="10"/>
      <c r="B2" s="7"/>
      <c r="C2" s="29"/>
      <c r="D2" s="29"/>
    </row>
    <row r="3" spans="1:6" ht="15" customHeight="1" x14ac:dyDescent="0.25">
      <c r="A3" s="192" t="str">
        <f>+'10.01'!A3:G3</f>
        <v>FY2024 Expenditure Budget Request Analysis</v>
      </c>
      <c r="B3" s="192"/>
      <c r="C3" s="192"/>
      <c r="D3" s="192"/>
    </row>
    <row r="4" spans="1:6" ht="15" customHeight="1" x14ac:dyDescent="0.25">
      <c r="A4" s="10"/>
      <c r="B4" s="7"/>
      <c r="C4" s="7"/>
      <c r="D4" s="7"/>
    </row>
    <row r="5" spans="1:6" ht="15" customHeight="1" x14ac:dyDescent="0.25">
      <c r="A5" s="7" t="s">
        <v>6</v>
      </c>
      <c r="B5" s="55">
        <f>+'Budget Request'!B5</f>
        <v>0</v>
      </c>
      <c r="C5" s="7" t="s">
        <v>1</v>
      </c>
      <c r="D5" s="56">
        <f>+'Budget Request'!F5</f>
        <v>0</v>
      </c>
    </row>
    <row r="6" spans="1:6" ht="15" customHeight="1" x14ac:dyDescent="0.25">
      <c r="A6" s="7" t="s">
        <v>2</v>
      </c>
      <c r="B6" s="54" t="str">
        <f>+'Budget Request'!B6</f>
        <v>Conservation Commission</v>
      </c>
      <c r="C6" s="7" t="s">
        <v>29</v>
      </c>
      <c r="D6" s="54">
        <f>+'Budget Request'!F6</f>
        <v>1300</v>
      </c>
    </row>
    <row r="7" spans="1:6" ht="15" customHeight="1" x14ac:dyDescent="0.25">
      <c r="A7" s="7" t="s">
        <v>3</v>
      </c>
      <c r="B7" s="13">
        <v>30.23</v>
      </c>
      <c r="C7" s="7" t="s">
        <v>4</v>
      </c>
      <c r="D7" s="8" t="s">
        <v>63</v>
      </c>
    </row>
    <row r="8" spans="1:6" ht="15" customHeight="1" x14ac:dyDescent="0.25">
      <c r="A8" s="44" t="str">
        <f>'Budget Request'!E11</f>
        <v xml:space="preserve">FY2024 Requested Budget </v>
      </c>
      <c r="B8" s="51"/>
      <c r="C8" s="45" t="str">
        <f>'Budget Request'!D11</f>
        <v>FY2023 Budget</v>
      </c>
      <c r="D8" s="33">
        <f>'Budget Request'!D16</f>
        <v>9000</v>
      </c>
    </row>
    <row r="9" spans="1:6" ht="15" customHeight="1" x14ac:dyDescent="0.25">
      <c r="A9" s="7" t="s">
        <v>39</v>
      </c>
      <c r="B9" s="50">
        <f>(B8/D8)-1</f>
        <v>-1</v>
      </c>
      <c r="C9" s="44" t="str">
        <f>'Budget Request'!C11</f>
        <v>FY2022 Actual</v>
      </c>
      <c r="D9" s="33">
        <f>'Budget Request'!C16</f>
        <v>1328</v>
      </c>
    </row>
    <row r="10" spans="1:6" ht="15" customHeight="1" x14ac:dyDescent="0.25">
      <c r="A10" s="7"/>
      <c r="B10" s="35"/>
    </row>
    <row r="11" spans="1:6" ht="42" customHeight="1" x14ac:dyDescent="0.25">
      <c r="D11" s="7"/>
    </row>
    <row r="12" spans="1:6" ht="15" customHeight="1" x14ac:dyDescent="0.25">
      <c r="A12" s="5"/>
      <c r="F12" s="91" t="s">
        <v>74</v>
      </c>
    </row>
    <row r="13" spans="1:6" ht="15" customHeight="1" x14ac:dyDescent="0.25">
      <c r="A13" s="4"/>
      <c r="B13" s="4"/>
      <c r="C13" s="4"/>
      <c r="D13" s="4"/>
    </row>
    <row r="14" spans="1:6" ht="15" customHeight="1" x14ac:dyDescent="0.25"/>
    <row r="15" spans="1:6" ht="89.25" customHeight="1" x14ac:dyDescent="0.25"/>
    <row r="16" spans="1:6" ht="15" customHeight="1" x14ac:dyDescent="0.25"/>
    <row r="17" ht="15" customHeight="1" x14ac:dyDescent="0.25"/>
    <row r="18" ht="15" customHeight="1" x14ac:dyDescent="0.25"/>
    <row r="19" ht="15" customHeight="1" x14ac:dyDescent="0.25"/>
    <row r="20" ht="36.75" customHeight="1" x14ac:dyDescent="0.25"/>
    <row r="21" ht="15" customHeight="1" x14ac:dyDescent="0.25"/>
    <row r="22" ht="16.5" customHeight="1" x14ac:dyDescent="0.25"/>
    <row r="23" ht="39.75" customHeight="1" x14ac:dyDescent="0.25"/>
    <row r="24" ht="15" customHeight="1" x14ac:dyDescent="0.25"/>
    <row r="25" ht="18" customHeight="1" x14ac:dyDescent="0.25"/>
    <row r="26" ht="96" customHeight="1" x14ac:dyDescent="0.25"/>
    <row r="27" ht="15" customHeight="1" x14ac:dyDescent="0.25"/>
    <row r="28" ht="18" customHeight="1" x14ac:dyDescent="0.25"/>
    <row r="29" ht="129.75" customHeight="1" x14ac:dyDescent="0.25"/>
    <row r="30" ht="15" customHeight="1" x14ac:dyDescent="0.25"/>
  </sheetData>
  <sheetProtection formatCells="0" insertRows="0" selectLockedCells="1"/>
  <mergeCells count="2">
    <mergeCell ref="A1:D1"/>
    <mergeCell ref="A3:D3"/>
  </mergeCells>
  <phoneticPr fontId="7" type="noConversion"/>
  <hyperlinks>
    <hyperlink ref="F12" location="'Budget Request'!A1" display="BUDGET REQUEST" xr:uid="{00000000-0004-0000-0900-000000000000}"/>
  </hyperlinks>
  <printOptions horizontalCentered="1"/>
  <pageMargins left="0.7" right="0.7" top="0.75" bottom="0.75" header="0.3" footer="0.3"/>
  <pageSetup scale="84" orientation="portrait" r:id="rId1"/>
  <headerFooter>
    <oddFooter>&amp;C1300 - Conservation Commission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Cover Letter</vt:lpstr>
      <vt:lpstr>Budget Request</vt:lpstr>
      <vt:lpstr>Goal Statement</vt:lpstr>
      <vt:lpstr>Position Schedule</vt:lpstr>
      <vt:lpstr>10.01</vt:lpstr>
      <vt:lpstr>10.02</vt:lpstr>
      <vt:lpstr>11.01</vt:lpstr>
      <vt:lpstr>11.05</vt:lpstr>
      <vt:lpstr>30.23</vt:lpstr>
      <vt:lpstr>40.05</vt:lpstr>
      <vt:lpstr>40.09</vt:lpstr>
      <vt:lpstr>40.45</vt:lpstr>
      <vt:lpstr>50.03</vt:lpstr>
      <vt:lpstr>50.04</vt:lpstr>
      <vt:lpstr>60.01</vt:lpstr>
      <vt:lpstr>60.15</vt:lpstr>
      <vt:lpstr>80.40</vt:lpstr>
      <vt:lpstr>Capital Outlay</vt:lpstr>
      <vt:lpstr>Revenue Summary</vt:lpstr>
      <vt:lpstr>381.39</vt:lpstr>
      <vt:lpstr>Details</vt:lpstr>
      <vt:lpstr>'10.01'!Print_Area</vt:lpstr>
      <vt:lpstr>'10.02'!Print_Area</vt:lpstr>
      <vt:lpstr>'11.01'!Print_Area</vt:lpstr>
      <vt:lpstr>'11.05'!Print_Area</vt:lpstr>
      <vt:lpstr>'30.23'!Print_Area</vt:lpstr>
      <vt:lpstr>'381.39'!Print_Area</vt:lpstr>
      <vt:lpstr>'40.05'!Print_Area</vt:lpstr>
      <vt:lpstr>'40.09'!Print_Area</vt:lpstr>
      <vt:lpstr>'40.45'!Print_Area</vt:lpstr>
      <vt:lpstr>'50.03'!Print_Area</vt:lpstr>
      <vt:lpstr>'50.04'!Print_Area</vt:lpstr>
      <vt:lpstr>'60.01'!Print_Area</vt:lpstr>
      <vt:lpstr>'60.15'!Print_Area</vt:lpstr>
      <vt:lpstr>'80.40'!Print_Area</vt:lpstr>
      <vt:lpstr>'Budget Request'!Print_Area</vt:lpstr>
      <vt:lpstr>'Goal Statement'!Print_Area</vt:lpstr>
      <vt:lpstr>'Position Schedule'!Print_Area</vt:lpstr>
      <vt:lpstr>'Revenue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Gateway Customer</dc:creator>
  <cp:lastModifiedBy>Mary Pliszka</cp:lastModifiedBy>
  <cp:lastPrinted>2022-02-03T20:06:29Z</cp:lastPrinted>
  <dcterms:created xsi:type="dcterms:W3CDTF">2004-01-20T17:53:29Z</dcterms:created>
  <dcterms:modified xsi:type="dcterms:W3CDTF">2022-12-14T13:40:10Z</dcterms:modified>
</cp:coreProperties>
</file>