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5" windowWidth="11580" windowHeight="6540"/>
  </bookViews>
  <sheets>
    <sheet name="FLUJO DE CAJA" sheetId="5" r:id="rId1"/>
  </sheets>
  <calcPr calcId="125725"/>
</workbook>
</file>

<file path=xl/calcChain.xml><?xml version="1.0" encoding="utf-8"?>
<calcChain xmlns="http://schemas.openxmlformats.org/spreadsheetml/2006/main">
  <c r="O36" i="5"/>
  <c r="O35"/>
  <c r="O25"/>
  <c r="L24"/>
  <c r="L35" s="1"/>
  <c r="F25"/>
  <c r="G25"/>
  <c r="H25"/>
  <c r="I25"/>
  <c r="J25"/>
  <c r="K25"/>
  <c r="L25"/>
  <c r="M25"/>
  <c r="N25"/>
  <c r="O23"/>
  <c r="O22"/>
  <c r="O21"/>
  <c r="O20"/>
  <c r="O19"/>
  <c r="O18"/>
  <c r="O17"/>
  <c r="O16"/>
  <c r="O15"/>
  <c r="F15"/>
  <c r="G15"/>
  <c r="H15"/>
  <c r="I15"/>
  <c r="J15"/>
  <c r="K15"/>
  <c r="L15"/>
  <c r="M15"/>
  <c r="N15"/>
  <c r="K8"/>
  <c r="K24" s="1"/>
  <c r="K35" s="1"/>
  <c r="L8"/>
  <c r="M8"/>
  <c r="M24" s="1"/>
  <c r="M35" s="1"/>
  <c r="N8"/>
  <c r="N24" s="1"/>
  <c r="N35" s="1"/>
  <c r="D8"/>
  <c r="E8"/>
  <c r="F8"/>
  <c r="F24" s="1"/>
  <c r="F35" s="1"/>
  <c r="G8"/>
  <c r="G24" s="1"/>
  <c r="G35" s="1"/>
  <c r="H8"/>
  <c r="H24" s="1"/>
  <c r="H35" s="1"/>
  <c r="I8"/>
  <c r="I24" s="1"/>
  <c r="I35" s="1"/>
  <c r="J8"/>
  <c r="J24" s="1"/>
  <c r="J35" s="1"/>
  <c r="O12"/>
  <c r="O11"/>
  <c r="O10"/>
  <c r="O13"/>
  <c r="O14"/>
  <c r="O26"/>
  <c r="O27"/>
  <c r="O29"/>
  <c r="O32"/>
  <c r="O34"/>
  <c r="O9"/>
  <c r="B25"/>
  <c r="C8"/>
  <c r="C15"/>
  <c r="C25"/>
  <c r="D15"/>
  <c r="D25"/>
  <c r="E15"/>
  <c r="E25"/>
  <c r="O8" l="1"/>
  <c r="B8"/>
  <c r="B15"/>
  <c r="C24"/>
  <c r="E24"/>
  <c r="E35" s="1"/>
  <c r="D24"/>
  <c r="D35" s="1"/>
  <c r="C35" l="1"/>
  <c r="O24"/>
  <c r="B24"/>
  <c r="B35" s="1"/>
  <c r="B36" l="1"/>
  <c r="C6" s="1"/>
  <c r="C36" l="1"/>
  <c r="D6" l="1"/>
  <c r="D36" l="1"/>
  <c r="E6" l="1"/>
  <c r="E36" l="1"/>
  <c r="F6" l="1"/>
  <c r="F36" l="1"/>
  <c r="G6" s="1"/>
  <c r="G36" s="1"/>
  <c r="H6" s="1"/>
  <c r="H36" s="1"/>
  <c r="I6" s="1"/>
  <c r="I36" s="1"/>
  <c r="J6" s="1"/>
  <c r="J36" s="1"/>
  <c r="K6" s="1"/>
  <c r="K36" s="1"/>
  <c r="L6" s="1"/>
  <c r="L36" s="1"/>
  <c r="M6" s="1"/>
  <c r="M36" s="1"/>
  <c r="N6" s="1"/>
  <c r="N36" s="1"/>
  <c r="O6" l="1"/>
</calcChain>
</file>

<file path=xl/comments1.xml><?xml version="1.0" encoding="utf-8"?>
<comments xmlns="http://schemas.openxmlformats.org/spreadsheetml/2006/main">
  <authors>
    <author>Pablo Flook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Pablo Flook:</t>
        </r>
        <r>
          <rPr>
            <sz val="9"/>
            <color indexed="81"/>
            <rFont val="Tahoma"/>
            <family val="2"/>
          </rPr>
          <t xml:space="preserve">
este es el pack que pagan 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Pablo Flook:</t>
        </r>
        <r>
          <rPr>
            <sz val="9"/>
            <color indexed="81"/>
            <rFont val="Tahoma"/>
            <family val="2"/>
          </rPr>
          <t xml:space="preserve">
son las incidencias producidas 60horas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Pablo Flook:</t>
        </r>
        <r>
          <rPr>
            <sz val="9"/>
            <color indexed="81"/>
            <rFont val="Tahoma"/>
            <family val="2"/>
          </rPr>
          <t xml:space="preserve">
propuse 2 desarroladores</t>
        </r>
      </text>
    </comment>
  </commentList>
</comments>
</file>

<file path=xl/sharedStrings.xml><?xml version="1.0" encoding="utf-8"?>
<sst xmlns="http://schemas.openxmlformats.org/spreadsheetml/2006/main" count="49" uniqueCount="48">
  <si>
    <t>CONCEPTO</t>
  </si>
  <si>
    <t>TOTAL</t>
  </si>
  <si>
    <t>VENTAS</t>
  </si>
  <si>
    <t>Materiales de Oficina</t>
  </si>
  <si>
    <t>Infraestructura</t>
  </si>
  <si>
    <t>FLUJO DE CAJA OPERATIVO</t>
  </si>
  <si>
    <t>SALDO FINAL DE CAJA</t>
  </si>
  <si>
    <t>SALDO INICIAL DE CAJA</t>
  </si>
  <si>
    <t>EGRESOS OPERATIVOS</t>
  </si>
  <si>
    <t>INVERSIONES</t>
  </si>
  <si>
    <t>INGRESOS OPERATIVOS</t>
  </si>
  <si>
    <t>FLUJO DE CAJA DEL PERÍODO</t>
  </si>
  <si>
    <t>V - FLUJO DE CAJA</t>
  </si>
  <si>
    <t>Sueldos personal</t>
  </si>
  <si>
    <t>personal actual</t>
  </si>
  <si>
    <t>personal seleccionado</t>
  </si>
  <si>
    <t>Teléfonía celular corporativa</t>
  </si>
  <si>
    <t>Hardware</t>
  </si>
  <si>
    <t>licencias de software</t>
  </si>
  <si>
    <t>notebooks</t>
  </si>
  <si>
    <t>router WIFI</t>
  </si>
  <si>
    <t>muebles y utiles</t>
  </si>
  <si>
    <t>mes 0</t>
  </si>
  <si>
    <t>mes 1</t>
  </si>
  <si>
    <t>mes 2</t>
  </si>
  <si>
    <t>mes 3</t>
  </si>
  <si>
    <t>capacitación personal seleccionado</t>
  </si>
  <si>
    <t>comedor del personal</t>
  </si>
  <si>
    <t>ingresos por alquiler de la red</t>
  </si>
  <si>
    <t>ingresos por liquidación</t>
  </si>
  <si>
    <t xml:space="preserve"> caja mirandolo del lado telefonica.</t>
  </si>
  <si>
    <t>lo pense del lado del pack de horas mensuales que paga a la consultora</t>
  </si>
  <si>
    <t>esto lo saque según intruccion en donde dice su facturacion</t>
  </si>
  <si>
    <t>idem anterior</t>
  </si>
  <si>
    <t>tendido de puestos de red</t>
  </si>
  <si>
    <t>electricidad</t>
  </si>
  <si>
    <t>mantenimiento ACSOFT pack mensual</t>
  </si>
  <si>
    <t>mantenimiento ACSOFT por incidencias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</si>
  <si>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</si>
  <si>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</si>
  <si>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</si>
  <si>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</si>
  <si>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</si>
  <si>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</si>
  <si>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</si>
  <si>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</si>
  <si>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</si>
  <si>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aca veo que recupero la inversión a fin de año con una ganancia de 11760</t>
  </si>
</sst>
</file>

<file path=xl/styles.xml><?xml version="1.0" encoding="utf-8"?>
<styleSheet xmlns="http://schemas.openxmlformats.org/spreadsheetml/2006/main">
  <numFmts count="2">
    <numFmt numFmtId="6" formatCode="&quot;$&quot;\ #,##0;[Red]&quot;$&quot;\ \-#,##0"/>
    <numFmt numFmtId="164" formatCode="0.0%"/>
  </numFmts>
  <fonts count="25">
    <font>
      <sz val="10"/>
      <name val="Arial"/>
    </font>
    <font>
      <sz val="10"/>
      <name val="Arial"/>
      <family val="2"/>
    </font>
    <font>
      <b/>
      <sz val="22"/>
      <name val="Verdana"/>
      <family val="2"/>
    </font>
    <font>
      <sz val="2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10"/>
      <color indexed="55"/>
      <name val="Arial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1"/>
      <color indexed="12"/>
      <name val="Verdana"/>
      <family val="2"/>
    </font>
    <font>
      <b/>
      <i/>
      <sz val="11"/>
      <name val="Verdana"/>
      <family val="2"/>
    </font>
    <font>
      <b/>
      <i/>
      <sz val="11"/>
      <color indexed="12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0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4" fontId="14" fillId="0" borderId="0" xfId="0" applyNumberFormat="1" applyFont="1" applyBorder="1"/>
    <xf numFmtId="3" fontId="14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/>
    <xf numFmtId="1" fontId="0" fillId="2" borderId="0" xfId="0" applyNumberFormat="1" applyFill="1" applyBorder="1"/>
    <xf numFmtId="3" fontId="7" fillId="0" borderId="0" xfId="0" quotePrefix="1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" fontId="9" fillId="0" borderId="0" xfId="0" applyNumberFormat="1" applyFont="1" applyFill="1" applyBorder="1"/>
    <xf numFmtId="10" fontId="0" fillId="0" borderId="0" xfId="1" applyNumberFormat="1" applyFont="1" applyBorder="1"/>
    <xf numFmtId="4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164" fontId="8" fillId="0" borderId="0" xfId="1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7" fillId="2" borderId="0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1" fontId="9" fillId="2" borderId="0" xfId="0" applyNumberFormat="1" applyFont="1" applyFill="1" applyBorder="1"/>
    <xf numFmtId="1" fontId="0" fillId="0" borderId="0" xfId="0" applyNumberForma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1" fontId="6" fillId="0" borderId="0" xfId="0" applyNumberFormat="1" applyFont="1" applyFill="1" applyBorder="1"/>
    <xf numFmtId="1" fontId="0" fillId="0" borderId="0" xfId="0" applyNumberFormat="1" applyFill="1" applyBorder="1"/>
    <xf numFmtId="1" fontId="4" fillId="0" borderId="0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0" fontId="3" fillId="0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49" fontId="6" fillId="0" borderId="0" xfId="0" applyNumberFormat="1" applyFont="1" applyFill="1" applyBorder="1"/>
    <xf numFmtId="10" fontId="17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4" fontId="14" fillId="0" borderId="0" xfId="0" applyNumberFormat="1" applyFont="1" applyFill="1" applyBorder="1"/>
    <xf numFmtId="0" fontId="7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8" fillId="0" borderId="6" xfId="0" applyFont="1" applyBorder="1"/>
    <xf numFmtId="1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1" fontId="20" fillId="0" borderId="3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1" fontId="21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left"/>
    </xf>
    <xf numFmtId="1" fontId="22" fillId="0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6" fontId="8" fillId="0" borderId="9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left" indent="2"/>
    </xf>
    <xf numFmtId="0" fontId="8" fillId="0" borderId="6" xfId="0" applyFont="1" applyFill="1" applyBorder="1"/>
    <xf numFmtId="6" fontId="8" fillId="0" borderId="12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7" xfId="0" applyFont="1" applyBorder="1"/>
    <xf numFmtId="0" fontId="21" fillId="0" borderId="3" xfId="0" applyFont="1" applyFill="1" applyBorder="1" applyAlignment="1">
      <alignment horizontal="left"/>
    </xf>
    <xf numFmtId="0" fontId="8" fillId="3" borderId="17" xfId="0" applyFont="1" applyFill="1" applyBorder="1"/>
    <xf numFmtId="1" fontId="8" fillId="3" borderId="18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9" xfId="0" applyFont="1" applyFill="1" applyBorder="1"/>
    <xf numFmtId="0" fontId="8" fillId="4" borderId="5" xfId="0" applyFont="1" applyFill="1" applyBorder="1"/>
    <xf numFmtId="1" fontId="8" fillId="4" borderId="8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 indent="2"/>
    </xf>
    <xf numFmtId="1" fontId="8" fillId="4" borderId="9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6" xfId="0" applyFont="1" applyFill="1" applyBorder="1"/>
    <xf numFmtId="1" fontId="8" fillId="5" borderId="9" xfId="0" applyNumberFormat="1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6" fillId="6" borderId="0" xfId="0" applyNumberFormat="1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4"/>
  <sheetViews>
    <sheetView tabSelected="1" topLeftCell="D11" workbookViewId="0">
      <selection activeCell="P35" sqref="P35"/>
    </sheetView>
  </sheetViews>
  <sheetFormatPr baseColWidth="10" defaultColWidth="11.42578125" defaultRowHeight="12.75"/>
  <cols>
    <col min="1" max="1" width="47.140625" customWidth="1"/>
    <col min="2" max="2" width="11.5703125" bestFit="1" customWidth="1"/>
    <col min="3" max="5" width="12.28515625" bestFit="1" customWidth="1"/>
    <col min="6" max="14" width="12.28515625" customWidth="1"/>
    <col min="15" max="15" width="14.7109375" bestFit="1" customWidth="1"/>
    <col min="16" max="16" width="34" style="12" bestFit="1" customWidth="1"/>
  </cols>
  <sheetData>
    <row r="1" spans="1:16" s="12" customFormat="1" ht="36" thickTop="1">
      <c r="A1" s="42" t="s">
        <v>12</v>
      </c>
      <c r="B1" s="43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4"/>
      <c r="P1" s="48"/>
    </row>
    <row r="2" spans="1:16" s="12" customFormat="1" ht="15">
      <c r="A2" s="46"/>
      <c r="B2" s="98"/>
      <c r="C2" s="98"/>
      <c r="D2" s="9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12" customFormat="1" ht="15.75" thickBot="1">
      <c r="A3" s="41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/>
      <c r="P3" s="48"/>
    </row>
    <row r="4" spans="1:16" s="12" customFormat="1" ht="15.75" thickBot="1">
      <c r="A4" s="69" t="s">
        <v>0</v>
      </c>
      <c r="B4" s="69" t="s">
        <v>22</v>
      </c>
      <c r="C4" s="91" t="s">
        <v>23</v>
      </c>
      <c r="D4" s="69" t="s">
        <v>24</v>
      </c>
      <c r="E4" s="91" t="s">
        <v>25</v>
      </c>
      <c r="F4" s="69" t="s">
        <v>38</v>
      </c>
      <c r="G4" s="91" t="s">
        <v>39</v>
      </c>
      <c r="H4" s="69" t="s">
        <v>40</v>
      </c>
      <c r="I4" s="91" t="s">
        <v>41</v>
      </c>
      <c r="J4" s="69" t="s">
        <v>42</v>
      </c>
      <c r="K4" s="91" t="s">
        <v>43</v>
      </c>
      <c r="L4" s="69" t="s">
        <v>44</v>
      </c>
      <c r="M4" s="91" t="s">
        <v>45</v>
      </c>
      <c r="N4" s="69" t="s">
        <v>46</v>
      </c>
      <c r="O4" s="69" t="s">
        <v>1</v>
      </c>
      <c r="P4" s="49"/>
    </row>
    <row r="5" spans="1:16" s="48" customFormat="1" ht="9.75" customHeight="1" thickBot="1">
      <c r="A5" s="68"/>
      <c r="B5" s="70"/>
      <c r="C5" s="71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9"/>
    </row>
    <row r="6" spans="1:16" s="12" customFormat="1" ht="15" customHeight="1" thickBot="1">
      <c r="A6" s="78" t="s">
        <v>7</v>
      </c>
      <c r="B6" s="81"/>
      <c r="C6" s="79">
        <f>B36</f>
        <v>-24600</v>
      </c>
      <c r="D6" s="80">
        <f>C36</f>
        <v>-24670</v>
      </c>
      <c r="E6" s="79">
        <f>D36</f>
        <v>-24740</v>
      </c>
      <c r="F6" s="79">
        <f t="shared" ref="F6:N6" si="0">E36</f>
        <v>-22890</v>
      </c>
      <c r="G6" s="80">
        <f t="shared" si="0"/>
        <v>-19040</v>
      </c>
      <c r="H6" s="79">
        <f t="shared" si="0"/>
        <v>-15190</v>
      </c>
      <c r="I6" s="79">
        <f t="shared" si="0"/>
        <v>-11340</v>
      </c>
      <c r="J6" s="80">
        <f t="shared" si="0"/>
        <v>-7490</v>
      </c>
      <c r="K6" s="79">
        <f t="shared" si="0"/>
        <v>-3640</v>
      </c>
      <c r="L6" s="79">
        <f t="shared" si="0"/>
        <v>210</v>
      </c>
      <c r="M6" s="80">
        <f t="shared" si="0"/>
        <v>4060</v>
      </c>
      <c r="N6" s="79">
        <f t="shared" si="0"/>
        <v>7910</v>
      </c>
      <c r="O6" s="79">
        <f>SUM(B6:N6)</f>
        <v>-141420</v>
      </c>
      <c r="P6" s="39" t="s">
        <v>30</v>
      </c>
    </row>
    <row r="7" spans="1:16" s="12" customFormat="1" ht="15" thickBot="1">
      <c r="A7" s="73" t="s">
        <v>2</v>
      </c>
      <c r="B7" s="74"/>
      <c r="C7" s="75"/>
      <c r="D7" s="76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39"/>
    </row>
    <row r="8" spans="1:16" s="12" customFormat="1" ht="15" thickBot="1">
      <c r="A8" s="72" t="s">
        <v>10</v>
      </c>
      <c r="B8" s="59">
        <f>SUM(B9:B14)</f>
        <v>0</v>
      </c>
      <c r="C8" s="59">
        <f>SUM(C9:C14)</f>
        <v>82500</v>
      </c>
      <c r="D8" s="59">
        <f t="shared" ref="D8:J8" si="1">SUM(D9:D14)</f>
        <v>82500</v>
      </c>
      <c r="E8" s="59">
        <f t="shared" si="1"/>
        <v>82500</v>
      </c>
      <c r="F8" s="59">
        <f t="shared" si="1"/>
        <v>82500</v>
      </c>
      <c r="G8" s="59">
        <f t="shared" si="1"/>
        <v>82500</v>
      </c>
      <c r="H8" s="59">
        <f t="shared" si="1"/>
        <v>82500</v>
      </c>
      <c r="I8" s="59">
        <f t="shared" si="1"/>
        <v>82500</v>
      </c>
      <c r="J8" s="59">
        <f t="shared" si="1"/>
        <v>82500</v>
      </c>
      <c r="K8" s="59">
        <f t="shared" ref="K8" si="2">SUM(K9:K14)</f>
        <v>82500</v>
      </c>
      <c r="L8" s="59">
        <f t="shared" ref="L8" si="3">SUM(L9:L14)</f>
        <v>82500</v>
      </c>
      <c r="M8" s="59">
        <f t="shared" ref="M8" si="4">SUM(M9:M14)</f>
        <v>82500</v>
      </c>
      <c r="N8" s="59">
        <f t="shared" ref="N8" si="5">SUM(N9:N14)</f>
        <v>82500</v>
      </c>
      <c r="O8" s="59">
        <f>SUM(B8:N8)</f>
        <v>990000</v>
      </c>
      <c r="P8" s="39"/>
    </row>
    <row r="9" spans="1:16" s="12" customFormat="1" ht="14.25">
      <c r="A9" s="120"/>
      <c r="B9" s="121"/>
      <c r="C9" s="122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86">
        <f>SUM(B9:E9)</f>
        <v>0</v>
      </c>
      <c r="P9" s="39" t="s">
        <v>31</v>
      </c>
    </row>
    <row r="10" spans="1:16" s="12" customFormat="1" ht="14.25">
      <c r="A10" s="120"/>
      <c r="B10" s="121"/>
      <c r="C10" s="122"/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86">
        <f>SUM(B10:E10)</f>
        <v>0</v>
      </c>
      <c r="P10" s="39"/>
    </row>
    <row r="11" spans="1:16" s="12" customFormat="1" ht="14.25">
      <c r="A11" s="120" t="s">
        <v>28</v>
      </c>
      <c r="B11" s="121"/>
      <c r="C11" s="122">
        <v>70000</v>
      </c>
      <c r="D11" s="121">
        <v>70000</v>
      </c>
      <c r="E11" s="122">
        <v>70000</v>
      </c>
      <c r="F11" s="122">
        <v>70000</v>
      </c>
      <c r="G11" s="122">
        <v>70000</v>
      </c>
      <c r="H11" s="122">
        <v>70000</v>
      </c>
      <c r="I11" s="122">
        <v>70000</v>
      </c>
      <c r="J11" s="122">
        <v>70000</v>
      </c>
      <c r="K11" s="122">
        <v>70000</v>
      </c>
      <c r="L11" s="122">
        <v>70000</v>
      </c>
      <c r="M11" s="122">
        <v>70000</v>
      </c>
      <c r="N11" s="122">
        <v>70000</v>
      </c>
      <c r="O11" s="86">
        <f>SUM(B11:N11)</f>
        <v>840000</v>
      </c>
      <c r="P11" s="39" t="s">
        <v>32</v>
      </c>
    </row>
    <row r="12" spans="1:16" s="12" customFormat="1" ht="14.25">
      <c r="A12" s="120" t="s">
        <v>29</v>
      </c>
      <c r="B12" s="121"/>
      <c r="C12" s="122">
        <v>12500</v>
      </c>
      <c r="D12" s="121">
        <v>12500</v>
      </c>
      <c r="E12" s="122">
        <v>12500</v>
      </c>
      <c r="F12" s="122">
        <v>12500</v>
      </c>
      <c r="G12" s="122">
        <v>12500</v>
      </c>
      <c r="H12" s="122">
        <v>12500</v>
      </c>
      <c r="I12" s="122">
        <v>12500</v>
      </c>
      <c r="J12" s="122">
        <v>12500</v>
      </c>
      <c r="K12" s="122">
        <v>12500</v>
      </c>
      <c r="L12" s="122">
        <v>12500</v>
      </c>
      <c r="M12" s="122">
        <v>12500</v>
      </c>
      <c r="N12" s="122">
        <v>12500</v>
      </c>
      <c r="O12" s="86">
        <f>SUM(B12:N12)</f>
        <v>150000</v>
      </c>
      <c r="P12" s="39" t="s">
        <v>33</v>
      </c>
    </row>
    <row r="13" spans="1:16" s="12" customFormat="1" ht="14.25">
      <c r="A13" s="120"/>
      <c r="B13" s="121"/>
      <c r="C13" s="122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86">
        <f t="shared" ref="O13" si="6">SUM(B13:E13)</f>
        <v>0</v>
      </c>
      <c r="P13" s="39"/>
    </row>
    <row r="14" spans="1:16" s="12" customFormat="1" ht="15" thickBot="1">
      <c r="A14" s="123"/>
      <c r="B14" s="124"/>
      <c r="C14" s="125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87">
        <f>SUM(B14:E14)</f>
        <v>0</v>
      </c>
      <c r="P14" s="39"/>
    </row>
    <row r="15" spans="1:16" s="12" customFormat="1" ht="15" thickBot="1">
      <c r="A15" s="72" t="s">
        <v>8</v>
      </c>
      <c r="B15" s="60">
        <f>SUM(B16:B23)</f>
        <v>0</v>
      </c>
      <c r="C15" s="60">
        <f>SUM(C16:C23)</f>
        <v>80570</v>
      </c>
      <c r="D15" s="60">
        <f>SUM(D16:D23)</f>
        <v>80570</v>
      </c>
      <c r="E15" s="60">
        <f>SUM(E16:E23)</f>
        <v>78650</v>
      </c>
      <c r="F15" s="60">
        <f t="shared" ref="F15:N15" si="7">SUM(F16:F23)</f>
        <v>78650</v>
      </c>
      <c r="G15" s="60">
        <f t="shared" si="7"/>
        <v>78650</v>
      </c>
      <c r="H15" s="60">
        <f t="shared" si="7"/>
        <v>78650</v>
      </c>
      <c r="I15" s="60">
        <f t="shared" si="7"/>
        <v>78650</v>
      </c>
      <c r="J15" s="60">
        <f t="shared" si="7"/>
        <v>78650</v>
      </c>
      <c r="K15" s="60">
        <f t="shared" si="7"/>
        <v>78650</v>
      </c>
      <c r="L15" s="60">
        <f t="shared" si="7"/>
        <v>78650</v>
      </c>
      <c r="M15" s="60">
        <f t="shared" si="7"/>
        <v>78650</v>
      </c>
      <c r="N15" s="60">
        <f t="shared" si="7"/>
        <v>78650</v>
      </c>
      <c r="O15" s="60">
        <f>SUM(B15:N15)</f>
        <v>947640</v>
      </c>
      <c r="P15" s="39"/>
    </row>
    <row r="16" spans="1:16" s="12" customFormat="1" ht="15" thickBot="1">
      <c r="A16" s="94" t="s">
        <v>13</v>
      </c>
      <c r="B16" s="92"/>
      <c r="C16" s="67"/>
      <c r="D16" s="63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0">
        <f t="shared" ref="O16:O23" si="8">SUM(B16:N16)</f>
        <v>0</v>
      </c>
      <c r="P16" s="40"/>
    </row>
    <row r="17" spans="1:16" s="12" customFormat="1" ht="15" thickBot="1">
      <c r="A17" s="93" t="s">
        <v>14</v>
      </c>
      <c r="B17" s="92"/>
      <c r="C17" s="95">
        <v>51000</v>
      </c>
      <c r="D17" s="92">
        <v>51000</v>
      </c>
      <c r="E17" s="95">
        <v>51000</v>
      </c>
      <c r="F17" s="95">
        <v>51000</v>
      </c>
      <c r="G17" s="95">
        <v>51000</v>
      </c>
      <c r="H17" s="95">
        <v>51000</v>
      </c>
      <c r="I17" s="95">
        <v>51000</v>
      </c>
      <c r="J17" s="95">
        <v>51000</v>
      </c>
      <c r="K17" s="95">
        <v>51000</v>
      </c>
      <c r="L17" s="95">
        <v>51000</v>
      </c>
      <c r="M17" s="95">
        <v>51000</v>
      </c>
      <c r="N17" s="95">
        <v>51000</v>
      </c>
      <c r="O17" s="60">
        <f t="shared" si="8"/>
        <v>612000</v>
      </c>
      <c r="P17" s="40"/>
    </row>
    <row r="18" spans="1:16" s="12" customFormat="1" ht="15" thickBot="1">
      <c r="A18" s="93" t="s">
        <v>15</v>
      </c>
      <c r="B18" s="62"/>
      <c r="C18" s="67">
        <v>14000</v>
      </c>
      <c r="D18" s="63">
        <v>14000</v>
      </c>
      <c r="E18" s="67">
        <v>14000</v>
      </c>
      <c r="F18" s="67">
        <v>14000</v>
      </c>
      <c r="G18" s="67">
        <v>14000</v>
      </c>
      <c r="H18" s="67">
        <v>14000</v>
      </c>
      <c r="I18" s="67">
        <v>14000</v>
      </c>
      <c r="J18" s="67">
        <v>14000</v>
      </c>
      <c r="K18" s="67">
        <v>14000</v>
      </c>
      <c r="L18" s="67">
        <v>14000</v>
      </c>
      <c r="M18" s="67">
        <v>14000</v>
      </c>
      <c r="N18" s="67">
        <v>14000</v>
      </c>
      <c r="O18" s="60">
        <f t="shared" si="8"/>
        <v>168000</v>
      </c>
      <c r="P18" s="40"/>
    </row>
    <row r="19" spans="1:16" s="12" customFormat="1" ht="15" thickBot="1">
      <c r="A19" s="61" t="s">
        <v>16</v>
      </c>
      <c r="B19" s="62"/>
      <c r="C19" s="67">
        <v>1400</v>
      </c>
      <c r="D19" s="63">
        <v>1400</v>
      </c>
      <c r="E19" s="67">
        <v>1400</v>
      </c>
      <c r="F19" s="67">
        <v>1400</v>
      </c>
      <c r="G19" s="67">
        <v>1400</v>
      </c>
      <c r="H19" s="67">
        <v>1400</v>
      </c>
      <c r="I19" s="67">
        <v>1400</v>
      </c>
      <c r="J19" s="67">
        <v>1400</v>
      </c>
      <c r="K19" s="67">
        <v>1400</v>
      </c>
      <c r="L19" s="67">
        <v>1400</v>
      </c>
      <c r="M19" s="67">
        <v>1400</v>
      </c>
      <c r="N19" s="67">
        <v>1400</v>
      </c>
      <c r="O19" s="60">
        <f t="shared" si="8"/>
        <v>16800</v>
      </c>
      <c r="P19" s="40"/>
    </row>
    <row r="20" spans="1:16" s="12" customFormat="1" ht="15" thickBot="1">
      <c r="A20" s="61" t="s">
        <v>3</v>
      </c>
      <c r="B20" s="65"/>
      <c r="C20" s="66">
        <v>250</v>
      </c>
      <c r="D20" s="64">
        <v>250</v>
      </c>
      <c r="E20" s="66">
        <v>250</v>
      </c>
      <c r="F20" s="66">
        <v>250</v>
      </c>
      <c r="G20" s="66">
        <v>250</v>
      </c>
      <c r="H20" s="66">
        <v>250</v>
      </c>
      <c r="I20" s="66">
        <v>250</v>
      </c>
      <c r="J20" s="66">
        <v>250</v>
      </c>
      <c r="K20" s="66">
        <v>250</v>
      </c>
      <c r="L20" s="66">
        <v>250</v>
      </c>
      <c r="M20" s="66">
        <v>250</v>
      </c>
      <c r="N20" s="66">
        <v>250</v>
      </c>
      <c r="O20" s="60">
        <f t="shared" si="8"/>
        <v>3000</v>
      </c>
      <c r="P20" s="40"/>
    </row>
    <row r="21" spans="1:16" s="12" customFormat="1" ht="15" thickBot="1">
      <c r="A21" s="100" t="s">
        <v>27</v>
      </c>
      <c r="B21" s="99"/>
      <c r="C21" s="66">
        <v>3500</v>
      </c>
      <c r="D21" s="64">
        <v>3500</v>
      </c>
      <c r="E21" s="66">
        <v>3500</v>
      </c>
      <c r="F21" s="66">
        <v>3500</v>
      </c>
      <c r="G21" s="66">
        <v>3500</v>
      </c>
      <c r="H21" s="66">
        <v>3500</v>
      </c>
      <c r="I21" s="66">
        <v>3500</v>
      </c>
      <c r="J21" s="66">
        <v>3500</v>
      </c>
      <c r="K21" s="66">
        <v>3500</v>
      </c>
      <c r="L21" s="66">
        <v>3500</v>
      </c>
      <c r="M21" s="66">
        <v>3500</v>
      </c>
      <c r="N21" s="66">
        <v>3500</v>
      </c>
      <c r="O21" s="60">
        <f t="shared" si="8"/>
        <v>42000</v>
      </c>
      <c r="P21" s="40"/>
    </row>
    <row r="22" spans="1:16" s="12" customFormat="1" ht="15" thickBot="1">
      <c r="A22" s="102" t="s">
        <v>36</v>
      </c>
      <c r="B22" s="103"/>
      <c r="C22" s="104">
        <v>8500</v>
      </c>
      <c r="D22" s="105">
        <v>8500</v>
      </c>
      <c r="E22" s="104">
        <v>8500</v>
      </c>
      <c r="F22" s="104">
        <v>8500</v>
      </c>
      <c r="G22" s="104">
        <v>8500</v>
      </c>
      <c r="H22" s="104">
        <v>8500</v>
      </c>
      <c r="I22" s="104">
        <v>8500</v>
      </c>
      <c r="J22" s="104">
        <v>8500</v>
      </c>
      <c r="K22" s="104">
        <v>8500</v>
      </c>
      <c r="L22" s="104">
        <v>8500</v>
      </c>
      <c r="M22" s="104">
        <v>8500</v>
      </c>
      <c r="N22" s="104">
        <v>8500</v>
      </c>
      <c r="O22" s="60">
        <f t="shared" si="8"/>
        <v>102000</v>
      </c>
      <c r="P22" s="40" t="s">
        <v>31</v>
      </c>
    </row>
    <row r="23" spans="1:16" s="12" customFormat="1" ht="12" customHeight="1" thickBot="1">
      <c r="A23" s="106" t="s">
        <v>37</v>
      </c>
      <c r="B23" s="103"/>
      <c r="C23" s="104">
        <v>1920</v>
      </c>
      <c r="D23" s="105">
        <v>1920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60">
        <f t="shared" si="8"/>
        <v>3840</v>
      </c>
      <c r="P23" s="40"/>
    </row>
    <row r="24" spans="1:16" s="12" customFormat="1" ht="15" thickBot="1">
      <c r="A24" s="101" t="s">
        <v>5</v>
      </c>
      <c r="B24" s="83">
        <f>+B8-B15</f>
        <v>0</v>
      </c>
      <c r="C24" s="83">
        <f>+C8-C15</f>
        <v>1930</v>
      </c>
      <c r="D24" s="83">
        <f>+D8-D15</f>
        <v>1930</v>
      </c>
      <c r="E24" s="83">
        <f>+E8-E15</f>
        <v>3850</v>
      </c>
      <c r="F24" s="83">
        <f t="shared" ref="F24:N24" si="9">+F8-F15</f>
        <v>3850</v>
      </c>
      <c r="G24" s="83">
        <f t="shared" si="9"/>
        <v>3850</v>
      </c>
      <c r="H24" s="83">
        <f t="shared" si="9"/>
        <v>3850</v>
      </c>
      <c r="I24" s="83">
        <f t="shared" si="9"/>
        <v>3850</v>
      </c>
      <c r="J24" s="83">
        <f t="shared" si="9"/>
        <v>3850</v>
      </c>
      <c r="K24" s="83">
        <f t="shared" si="9"/>
        <v>3850</v>
      </c>
      <c r="L24" s="83">
        <f t="shared" si="9"/>
        <v>3850</v>
      </c>
      <c r="M24" s="83">
        <f t="shared" si="9"/>
        <v>3850</v>
      </c>
      <c r="N24" s="83">
        <f t="shared" si="9"/>
        <v>3850</v>
      </c>
      <c r="O24" s="83">
        <f>SUM(B24:N24)</f>
        <v>42360</v>
      </c>
      <c r="P24" s="39"/>
    </row>
    <row r="25" spans="1:16" s="12" customFormat="1" ht="15" thickBot="1">
      <c r="A25" s="82" t="s">
        <v>9</v>
      </c>
      <c r="B25" s="60">
        <f>-SUM(B27:B34)+B26</f>
        <v>-24600</v>
      </c>
      <c r="C25" s="60">
        <f>-SUM(C27:C34)+C26</f>
        <v>-2000</v>
      </c>
      <c r="D25" s="60">
        <f>-SUM(D27:D34)+D26</f>
        <v>-2000</v>
      </c>
      <c r="E25" s="60">
        <f>-SUM(E27:E34)+E26</f>
        <v>-2000</v>
      </c>
      <c r="F25" s="60">
        <f t="shared" ref="F25:N25" si="10">-SUM(F27:F34)+F26</f>
        <v>0</v>
      </c>
      <c r="G25" s="60">
        <f t="shared" si="10"/>
        <v>0</v>
      </c>
      <c r="H25" s="60">
        <f t="shared" si="10"/>
        <v>0</v>
      </c>
      <c r="I25" s="60">
        <f t="shared" si="10"/>
        <v>0</v>
      </c>
      <c r="J25" s="60">
        <f t="shared" si="10"/>
        <v>0</v>
      </c>
      <c r="K25" s="60">
        <f t="shared" si="10"/>
        <v>0</v>
      </c>
      <c r="L25" s="60">
        <f t="shared" si="10"/>
        <v>0</v>
      </c>
      <c r="M25" s="60">
        <f t="shared" si="10"/>
        <v>0</v>
      </c>
      <c r="N25" s="60">
        <f t="shared" si="10"/>
        <v>0</v>
      </c>
      <c r="O25" s="83">
        <f>SUM(B25:N25)</f>
        <v>-30600</v>
      </c>
      <c r="P25" s="39"/>
    </row>
    <row r="26" spans="1:16" s="12" customFormat="1" ht="12" customHeight="1">
      <c r="A26" s="107" t="s">
        <v>17</v>
      </c>
      <c r="B26" s="108"/>
      <c r="C26" s="109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88">
        <f>SUM(B26:E26)</f>
        <v>0</v>
      </c>
      <c r="P26" s="40"/>
    </row>
    <row r="27" spans="1:16" s="12" customFormat="1" ht="12" customHeight="1">
      <c r="A27" s="111" t="s">
        <v>19</v>
      </c>
      <c r="B27" s="112">
        <v>7000</v>
      </c>
      <c r="C27" s="113"/>
      <c r="D27" s="114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89">
        <f>SUM(B27:E27)</f>
        <v>7000</v>
      </c>
      <c r="P27" s="40"/>
    </row>
    <row r="28" spans="1:16" s="12" customFormat="1" ht="12" customHeight="1">
      <c r="A28" s="115" t="s">
        <v>4</v>
      </c>
      <c r="B28" s="112"/>
      <c r="C28" s="113"/>
      <c r="D28" s="114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89"/>
      <c r="P28" s="40"/>
    </row>
    <row r="29" spans="1:16" s="12" customFormat="1" ht="14.25">
      <c r="A29" s="111" t="s">
        <v>20</v>
      </c>
      <c r="B29" s="112">
        <v>300</v>
      </c>
      <c r="C29" s="113"/>
      <c r="D29" s="114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89">
        <f>SUM(B29:E29)</f>
        <v>300</v>
      </c>
      <c r="P29" s="40"/>
    </row>
    <row r="30" spans="1:16" s="12" customFormat="1" ht="14.25">
      <c r="A30" s="111" t="s">
        <v>34</v>
      </c>
      <c r="B30" s="112">
        <v>1000</v>
      </c>
      <c r="C30" s="113"/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89"/>
      <c r="P30" s="40"/>
    </row>
    <row r="31" spans="1:16" s="12" customFormat="1" ht="14.25">
      <c r="A31" s="111" t="s">
        <v>35</v>
      </c>
      <c r="B31" s="112">
        <v>500</v>
      </c>
      <c r="C31" s="113"/>
      <c r="D31" s="114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89"/>
      <c r="P31" s="40"/>
    </row>
    <row r="32" spans="1:16" s="12" customFormat="1" ht="14.25">
      <c r="A32" s="115" t="s">
        <v>18</v>
      </c>
      <c r="B32" s="112">
        <v>5800</v>
      </c>
      <c r="C32" s="113"/>
      <c r="D32" s="114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89">
        <f>SUM(B32:E32)</f>
        <v>5800</v>
      </c>
      <c r="P32" s="40"/>
    </row>
    <row r="33" spans="1:16" s="12" customFormat="1" ht="14.25">
      <c r="A33" s="116" t="s">
        <v>21</v>
      </c>
      <c r="B33" s="117">
        <v>10000</v>
      </c>
      <c r="C33" s="118"/>
      <c r="D33" s="119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90"/>
      <c r="P33" s="40"/>
    </row>
    <row r="34" spans="1:16" s="12" customFormat="1" ht="15" thickBot="1">
      <c r="A34" s="116" t="s">
        <v>26</v>
      </c>
      <c r="B34" s="117"/>
      <c r="C34" s="118">
        <v>2000</v>
      </c>
      <c r="D34" s="119">
        <v>2000</v>
      </c>
      <c r="E34" s="118">
        <v>2000</v>
      </c>
      <c r="F34" s="118"/>
      <c r="G34" s="118"/>
      <c r="H34" s="118"/>
      <c r="I34" s="118"/>
      <c r="J34" s="118"/>
      <c r="K34" s="118"/>
      <c r="L34" s="118"/>
      <c r="M34" s="118"/>
      <c r="N34" s="118"/>
      <c r="O34" s="90">
        <f>SUM(B34:E34)</f>
        <v>6000</v>
      </c>
      <c r="P34" s="40"/>
    </row>
    <row r="35" spans="1:16" s="12" customFormat="1" ht="15" thickBot="1">
      <c r="A35" s="84" t="s">
        <v>11</v>
      </c>
      <c r="B35" s="85">
        <f>B24+B25</f>
        <v>-24600</v>
      </c>
      <c r="C35" s="85">
        <f>C24+C25</f>
        <v>-70</v>
      </c>
      <c r="D35" s="85">
        <f>D24+D25</f>
        <v>-70</v>
      </c>
      <c r="E35" s="85">
        <f>E24+E25</f>
        <v>1850</v>
      </c>
      <c r="F35" s="85">
        <f t="shared" ref="F35:N35" si="11">F24+F25</f>
        <v>3850</v>
      </c>
      <c r="G35" s="85">
        <f t="shared" si="11"/>
        <v>3850</v>
      </c>
      <c r="H35" s="85">
        <f t="shared" si="11"/>
        <v>3850</v>
      </c>
      <c r="I35" s="85">
        <f t="shared" si="11"/>
        <v>3850</v>
      </c>
      <c r="J35" s="85">
        <f t="shared" si="11"/>
        <v>3850</v>
      </c>
      <c r="K35" s="85">
        <f t="shared" si="11"/>
        <v>3850</v>
      </c>
      <c r="L35" s="85">
        <f t="shared" si="11"/>
        <v>3850</v>
      </c>
      <c r="M35" s="85">
        <f t="shared" si="11"/>
        <v>3850</v>
      </c>
      <c r="N35" s="85">
        <f t="shared" si="11"/>
        <v>3850</v>
      </c>
      <c r="O35" s="85">
        <f>SUM(B35:N35)</f>
        <v>11760</v>
      </c>
      <c r="P35" s="126" t="s">
        <v>47</v>
      </c>
    </row>
    <row r="36" spans="1:16" s="12" customFormat="1" ht="15.75" thickBot="1">
      <c r="A36" s="73" t="s">
        <v>6</v>
      </c>
      <c r="B36" s="77">
        <f>B6+B35</f>
        <v>-24600</v>
      </c>
      <c r="C36" s="77">
        <f>C6+C35</f>
        <v>-24670</v>
      </c>
      <c r="D36" s="77">
        <f>D6+D35</f>
        <v>-24740</v>
      </c>
      <c r="E36" s="77">
        <f>E6+E35</f>
        <v>-22890</v>
      </c>
      <c r="F36" s="77">
        <f t="shared" ref="F36:N36" si="12">F6+F35</f>
        <v>-19040</v>
      </c>
      <c r="G36" s="77">
        <f t="shared" si="12"/>
        <v>-15190</v>
      </c>
      <c r="H36" s="77">
        <f t="shared" si="12"/>
        <v>-11340</v>
      </c>
      <c r="I36" s="77">
        <f t="shared" si="12"/>
        <v>-7490</v>
      </c>
      <c r="J36" s="77">
        <f t="shared" si="12"/>
        <v>-3640</v>
      </c>
      <c r="K36" s="77">
        <f t="shared" si="12"/>
        <v>210</v>
      </c>
      <c r="L36" s="77">
        <f t="shared" si="12"/>
        <v>4060</v>
      </c>
      <c r="M36" s="77">
        <f t="shared" si="12"/>
        <v>7910</v>
      </c>
      <c r="N36" s="77">
        <f t="shared" si="12"/>
        <v>11760</v>
      </c>
      <c r="O36" s="85">
        <f>SUM(B36:N36)</f>
        <v>-129660</v>
      </c>
      <c r="P36" s="39"/>
    </row>
    <row r="37" spans="1:16" s="12" customForma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5"/>
      <c r="P37" s="39"/>
    </row>
    <row r="38" spans="1:16" s="12" customForma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5"/>
      <c r="P38" s="39"/>
    </row>
    <row r="39" spans="1:16" s="12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39"/>
    </row>
    <row r="40" spans="1:16" s="12" customFormat="1" ht="15">
      <c r="A40" s="17"/>
      <c r="B40" s="1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9"/>
      <c r="P40" s="40"/>
    </row>
    <row r="41" spans="1:16" s="12" customFormat="1" ht="15">
      <c r="A41" s="2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39"/>
    </row>
    <row r="42" spans="1:16" s="12" customFormat="1" ht="15">
      <c r="A42" s="17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9"/>
      <c r="P42" s="39"/>
    </row>
    <row r="43" spans="1:16" s="12" customFormat="1" ht="15">
      <c r="A43" s="1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40"/>
    </row>
    <row r="44" spans="1:16" s="12" customForma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5"/>
    </row>
    <row r="45" spans="1:16" s="12" customFormat="1">
      <c r="A45" s="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s="12" customFormat="1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7"/>
    </row>
    <row r="47" spans="1:16" s="12" customFormat="1">
      <c r="A47" s="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7"/>
    </row>
    <row r="48" spans="1:16" s="12" customFormat="1">
      <c r="A48" s="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7"/>
    </row>
    <row r="49" spans="1:25" s="12" customFormat="1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25" s="12" customFormat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25" s="12" customFormat="1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25" s="12" customFormat="1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</row>
    <row r="53" spans="1:25" s="12" customFormat="1">
      <c r="A53" s="49"/>
      <c r="B53" s="96"/>
      <c r="C53" s="96"/>
      <c r="D53" s="9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s="12" customFormat="1">
      <c r="A54" s="49"/>
      <c r="B54" s="97"/>
      <c r="C54" s="97"/>
      <c r="D54" s="9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s="12" customFormat="1">
      <c r="A55" s="49"/>
      <c r="B55" s="50"/>
      <c r="C55" s="47"/>
      <c r="D55" s="51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s="12" customFormat="1">
      <c r="A56" s="49"/>
      <c r="B56" s="50"/>
      <c r="C56" s="96"/>
      <c r="D56" s="9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7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s="12" customFormat="1" ht="20.25">
      <c r="A57" s="47"/>
      <c r="B57" s="5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s="12" customFormat="1">
      <c r="A58" s="4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4"/>
      <c r="R58" s="48"/>
      <c r="S58" s="48"/>
      <c r="T58" s="48"/>
      <c r="U58" s="48"/>
      <c r="V58" s="48"/>
      <c r="W58" s="48"/>
      <c r="X58" s="48"/>
      <c r="Y58" s="48"/>
    </row>
    <row r="59" spans="1:25" s="12" customForma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5"/>
      <c r="R59" s="48"/>
      <c r="S59" s="48"/>
      <c r="T59" s="48"/>
      <c r="U59" s="48"/>
      <c r="V59" s="48"/>
      <c r="W59" s="48"/>
      <c r="X59" s="48"/>
      <c r="Y59" s="48"/>
    </row>
    <row r="60" spans="1:25" s="12" customFormat="1">
      <c r="A60" s="56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57"/>
      <c r="P60" s="57"/>
      <c r="Q60" s="58"/>
      <c r="R60" s="48"/>
      <c r="S60" s="48"/>
      <c r="T60" s="48"/>
      <c r="U60" s="48"/>
      <c r="V60" s="48"/>
      <c r="W60" s="48"/>
      <c r="X60" s="48"/>
      <c r="Y60" s="48"/>
    </row>
    <row r="61" spans="1:25" s="12" customFormat="1">
      <c r="A61" s="5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57"/>
      <c r="P61" s="57"/>
      <c r="Q61" s="58"/>
      <c r="R61" s="48"/>
      <c r="S61" s="48"/>
      <c r="T61" s="48"/>
      <c r="U61" s="48"/>
      <c r="V61" s="48"/>
      <c r="W61" s="48"/>
      <c r="X61" s="48"/>
      <c r="Y61" s="48"/>
    </row>
    <row r="62" spans="1:25" s="12" customFormat="1">
      <c r="A62" s="5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57"/>
      <c r="P62" s="57"/>
      <c r="Q62" s="58"/>
      <c r="R62" s="48"/>
      <c r="S62" s="48"/>
      <c r="T62" s="48"/>
      <c r="U62" s="48"/>
      <c r="V62" s="48"/>
      <c r="W62" s="48"/>
      <c r="X62" s="48"/>
      <c r="Y62" s="48"/>
    </row>
    <row r="63" spans="1:25" s="12" customFormat="1">
      <c r="A63" s="56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57"/>
      <c r="P63" s="57"/>
      <c r="Q63" s="58"/>
      <c r="R63" s="48"/>
      <c r="S63" s="48"/>
      <c r="T63" s="48"/>
      <c r="U63" s="48"/>
      <c r="V63" s="48"/>
      <c r="W63" s="48"/>
      <c r="X63" s="48"/>
      <c r="Y63" s="48"/>
    </row>
    <row r="64" spans="1:25" s="12" customForma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8"/>
      <c r="P64" s="8"/>
      <c r="Q64" s="7"/>
    </row>
    <row r="65" spans="1:17" s="12" customForma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8"/>
      <c r="P65" s="8"/>
      <c r="Q65" s="7"/>
    </row>
    <row r="66" spans="1:17" s="12" customForma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8"/>
      <c r="P66" s="8"/>
      <c r="Q66" s="7"/>
    </row>
    <row r="67" spans="1:17" s="12" customForma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"/>
      <c r="P67" s="8"/>
      <c r="Q67" s="7"/>
    </row>
    <row r="68" spans="1:17" s="12" customForma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8"/>
      <c r="P68" s="8"/>
      <c r="Q68" s="7"/>
    </row>
    <row r="69" spans="1:17" s="12" customForma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8"/>
      <c r="P69" s="8"/>
      <c r="Q69" s="7"/>
    </row>
    <row r="70" spans="1:17" s="12" customForma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8"/>
      <c r="P70" s="8"/>
      <c r="Q70" s="7"/>
    </row>
    <row r="71" spans="1:17" s="12" customForma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8"/>
      <c r="P71" s="8"/>
      <c r="Q71" s="7"/>
    </row>
    <row r="72" spans="1:17" s="12" customForma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8"/>
      <c r="P72" s="8"/>
      <c r="Q72" s="7"/>
    </row>
    <row r="73" spans="1:17" s="12" customFormat="1" ht="1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20"/>
    </row>
    <row r="74" spans="1:17" s="12" customFormat="1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36"/>
    </row>
    <row r="75" spans="1:17" s="12" customFormat="1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36"/>
    </row>
    <row r="76" spans="1:17" s="12" customFormat="1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36"/>
    </row>
    <row r="77" spans="1:17" s="12" customForma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6"/>
    </row>
    <row r="78" spans="1:17" s="12" customFormat="1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36"/>
    </row>
    <row r="79" spans="1:17" s="12" customForma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6"/>
    </row>
    <row r="80" spans="1:17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</sheetData>
  <mergeCells count="4">
    <mergeCell ref="B53:D53"/>
    <mergeCell ref="B54:D54"/>
    <mergeCell ref="C56:D56"/>
    <mergeCell ref="B2:D2"/>
  </mergeCells>
  <phoneticPr fontId="13" type="noConversion"/>
  <printOptions horizontalCentered="1" verticalCentered="1"/>
  <pageMargins left="0.75" right="0.75" top="1" bottom="1" header="0" footer="0"/>
  <pageSetup paperSize="5" scale="63"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CAJA</vt:lpstr>
    </vt:vector>
  </TitlesOfParts>
  <Company>DGMYPE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DGMYPE</dc:creator>
  <cp:lastModifiedBy>Pablo Flook</cp:lastModifiedBy>
  <cp:lastPrinted>2001-04-24T15:09:02Z</cp:lastPrinted>
  <dcterms:created xsi:type="dcterms:W3CDTF">2000-12-19T13:49:40Z</dcterms:created>
  <dcterms:modified xsi:type="dcterms:W3CDTF">2012-06-04T00:12:23Z</dcterms:modified>
</cp:coreProperties>
</file>