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5" windowWidth="15480" windowHeight="11640" activeTab="0"/>
  </bookViews>
  <sheets>
    <sheet name="PG INICIAL" sheetId="1" r:id="rId1"/>
    <sheet name="DESCRIÇÃO" sheetId="2" r:id="rId2"/>
    <sheet name="ENVOLVIDOS" sheetId="3" r:id="rId3"/>
    <sheet name="PLANO" sheetId="4" r:id="rId4"/>
    <sheet name="COMUNICAÇÃO" sheetId="5" r:id="rId5"/>
    <sheet name="RISCOS" sheetId="6" r:id="rId6"/>
    <sheet name="AQUISIÇÕES" sheetId="7" r:id="rId7"/>
    <sheet name="CUSTOS" sheetId="8" r:id="rId8"/>
    <sheet name="QUALIDADE" sheetId="9" r:id="rId9"/>
    <sheet name="LIÇÕES" sheetId="10" r:id="rId10"/>
    <sheet name="RELATÓRIOS" sheetId="11" r:id="rId11"/>
    <sheet name="ACOMP ATIV" sheetId="12" r:id="rId12"/>
    <sheet name="GANTT" sheetId="13" r:id="rId13"/>
    <sheet name="GRAF INDICADORES" sheetId="14" r:id="rId14"/>
    <sheet name="SOLIC ORÇAMENTO" sheetId="15" r:id="rId15"/>
    <sheet name="COMP ORÇAMENTO" sheetId="16" r:id="rId16"/>
  </sheets>
  <definedNames>
    <definedName name="_xlnm._FilterDatabase" localSheetId="7" hidden="1">'CUSTOS'!$A$2:$D$74</definedName>
    <definedName name="_xlnm.Print_Area" localSheetId="11">'ACOMP ATIV'!$A$1:$D$54</definedName>
    <definedName name="_xlnm.Print_Area" localSheetId="15">'COMP ORÇAMENTO'!$A$1:$I$17</definedName>
    <definedName name="_xlnm.Print_Area" localSheetId="12">'GANTT'!$A$7:$M$105</definedName>
    <definedName name="_xlnm.Print_Area" localSheetId="13">'GRAF INDICADORES'!$A$5:$E$34</definedName>
    <definedName name="_xlnm.Print_Area" localSheetId="14">'SOLIC ORÇAMENTO'!$A$1:$D$35</definedName>
  </definedNames>
  <calcPr fullCalcOnLoad="1"/>
</workbook>
</file>

<file path=xl/sharedStrings.xml><?xml version="1.0" encoding="utf-8"?>
<sst xmlns="http://schemas.openxmlformats.org/spreadsheetml/2006/main" count="1456" uniqueCount="171">
  <si>
    <t>COD.</t>
  </si>
  <si>
    <t>ATIVIDADE</t>
  </si>
  <si>
    <t>QUEM</t>
  </si>
  <si>
    <t>QUANDO</t>
  </si>
  <si>
    <t>QUANTO</t>
  </si>
  <si>
    <t>COMO</t>
  </si>
  <si>
    <t>O QUE</t>
  </si>
  <si>
    <t>ONDE</t>
  </si>
  <si>
    <t>POR QUE</t>
  </si>
  <si>
    <t>LOCAL</t>
  </si>
  <si>
    <t>PACOTE DE TRABALHO</t>
  </si>
  <si>
    <t>FUNÇÃO / POSIÇÃO</t>
  </si>
  <si>
    <t>INTERESSE / ATUAÇÃO</t>
  </si>
  <si>
    <t>GERENTE DO PROJETO</t>
  </si>
  <si>
    <t>-</t>
  </si>
  <si>
    <t>CRIT ACEITAÇÃO</t>
  </si>
  <si>
    <t>TELEFONE</t>
  </si>
  <si>
    <t>EMAIL</t>
  </si>
  <si>
    <t>Nome do Projeto</t>
  </si>
  <si>
    <t>MAPA DE COMUNICAÇÃO E RESPONSABILIDADES</t>
  </si>
  <si>
    <t>RESPONSAVEL</t>
  </si>
  <si>
    <t>QUALIDADE</t>
  </si>
  <si>
    <t>INICIO</t>
  </si>
  <si>
    <t>STATUS EXECUÇÃO</t>
  </si>
  <si>
    <t>STATUS PRAZO</t>
  </si>
  <si>
    <t>TÉRMINO  REAL</t>
  </si>
  <si>
    <t>TÉRMINO  PREV.</t>
  </si>
  <si>
    <t>ORÇAMENTO</t>
  </si>
  <si>
    <t>CUSTO FINAL</t>
  </si>
  <si>
    <t>VARIAÇÃO
(%)</t>
  </si>
  <si>
    <t>(R)esponsável / (E)xecutor / (A)provador / (S)uporte / (I)nformado / (C)onsultado</t>
  </si>
  <si>
    <t>PLANO DE AÇÃO</t>
  </si>
  <si>
    <t>ENVOLVIDOS NO PROJETO</t>
  </si>
  <si>
    <t>2. Justificativa do Projeto</t>
  </si>
  <si>
    <t>3. Premissas</t>
  </si>
  <si>
    <t>4. Restrições</t>
  </si>
  <si>
    <t>5. Riscos Iniciais</t>
  </si>
  <si>
    <t>6. Declaração de Escopo do projeto</t>
  </si>
  <si>
    <t>7. Exclusões do projeto</t>
  </si>
  <si>
    <t>8. Critérios para aceitação das entregas</t>
  </si>
  <si>
    <t>9. Estratégias de condução do projeto</t>
  </si>
  <si>
    <t>PROJETO</t>
  </si>
  <si>
    <t>DATA INÍCIO</t>
  </si>
  <si>
    <t>ENVOLVIDOS</t>
  </si>
  <si>
    <t>COMUNICAÇÃO</t>
  </si>
  <si>
    <t>CUSTOS</t>
  </si>
  <si>
    <t>LIÇÕES APRENDIDAS</t>
  </si>
  <si>
    <t>RELATÓRIOS</t>
  </si>
  <si>
    <t>CAUSA</t>
  </si>
  <si>
    <t>EFEITO</t>
  </si>
  <si>
    <t>RESPOSTA</t>
  </si>
  <si>
    <t>CUSTO RESPOSTA</t>
  </si>
  <si>
    <t>PROBAB.
(%)</t>
  </si>
  <si>
    <t>DESCRIÇÃO</t>
  </si>
  <si>
    <t>DURAÇÃO
(DIAS)</t>
  </si>
  <si>
    <t>DECORRIDO
(DIAS)</t>
  </si>
  <si>
    <t>RESTANTE
(DIAS)</t>
  </si>
  <si>
    <t>IMPACTO
CUSTO</t>
  </si>
  <si>
    <t>IMPACTO
TEMPO</t>
  </si>
  <si>
    <r>
      <t xml:space="preserve">GERÊNCIA DE RISCOS
</t>
    </r>
    <r>
      <rPr>
        <b/>
        <sz val="14"/>
        <color indexed="9"/>
        <rFont val="Calibri"/>
        <family val="2"/>
      </rPr>
      <t>OPORTUNIDADES / AMEAÇAS</t>
    </r>
  </si>
  <si>
    <t>VALOR ESPERADO
CUSTO</t>
  </si>
  <si>
    <t>VALOR ESPERADO
TEMPO</t>
  </si>
  <si>
    <t>VARIAÇÃO</t>
  </si>
  <si>
    <t>CUSTOS COM RH / CONTRATAÇÕES</t>
  </si>
  <si>
    <t>CUSTOS PROJETO / AQUISIÇÕES</t>
  </si>
  <si>
    <t>CUSTOS TOTAIS DO PROJETO</t>
  </si>
  <si>
    <t>TOTAL CUSTOS RH / CONTRATAÇÕES</t>
  </si>
  <si>
    <t>GERENCIAMENTO DE QUALIDADE</t>
  </si>
  <si>
    <t>INDICADOR</t>
  </si>
  <si>
    <t>FINANCEIROS</t>
  </si>
  <si>
    <t>QUALIDADE
(EFICÁCIA)</t>
  </si>
  <si>
    <t>PRODUTIVIDADE
(EFICIÊNCIA)</t>
  </si>
  <si>
    <t>INDICADORES DE QUALIDADE</t>
  </si>
  <si>
    <t>LIÇÕES APRENDIDAS DO PROJETO</t>
  </si>
  <si>
    <t>FATO OCORRIDO</t>
  </si>
  <si>
    <t>SOLUÇÃO PROPOSTA</t>
  </si>
  <si>
    <t>OBSERVAÇÕES GERAIS</t>
  </si>
  <si>
    <t>MAPA DE AQUISIÇÕES DO PROJETO</t>
  </si>
  <si>
    <t>QTDE</t>
  </si>
  <si>
    <t>REF. EAP</t>
  </si>
  <si>
    <t>ITEM - DESCRIÇÃO</t>
  </si>
  <si>
    <t>PRAZO
PAGTO</t>
  </si>
  <si>
    <t>DATA
ENTREGA</t>
  </si>
  <si>
    <t>FORNECEDORES</t>
  </si>
  <si>
    <t>AQUISIÇÕES</t>
  </si>
  <si>
    <t>GRÁF. GANTT</t>
  </si>
  <si>
    <t>RISCOS</t>
  </si>
  <si>
    <t>*PARA CORRETA VISUALIZAÇÃO DO GRÁFICO, CLIQUE COM O BOTÃO DIREITO NO EIXO X (DATAS), CLIQUE EM FORMATAR EIXO E DETERMINE O VALOR MÍNIMO COMO:</t>
  </si>
  <si>
    <t>DESCRIÇÃO DO PROJETO</t>
  </si>
  <si>
    <t>1. Objetivo do Projeto</t>
  </si>
  <si>
    <t>ACOMPANHAMENTO DAS ATIVIDADES</t>
  </si>
  <si>
    <t>MENU RELATÓRIOS</t>
  </si>
  <si>
    <t>MENU INICIAL</t>
  </si>
  <si>
    <t>GRÁFICOS - GER .QUALIDADE</t>
  </si>
  <si>
    <t>INDICADORES FINANCEIROS</t>
  </si>
  <si>
    <t>INDICADORES PRODUTIVIDADE</t>
  </si>
  <si>
    <t>INDICADORES QUALIDADE</t>
  </si>
  <si>
    <t>GRÁFICO DE GANTT</t>
  </si>
  <si>
    <t>ACOMP. ATIVIDADES</t>
  </si>
  <si>
    <t>GRÁF. INDICADORES</t>
  </si>
  <si>
    <t>SOLICITAÇÃO DE ORÇAMENTO</t>
  </si>
  <si>
    <t>UNIDADE</t>
  </si>
  <si>
    <t>ITEM</t>
  </si>
  <si>
    <t>Favor enviar orçamento para:</t>
  </si>
  <si>
    <t>Venho por meio deste, solicitar orçamento dos itens relacionados abaixo:</t>
  </si>
  <si>
    <t>SOLICIT. ORÇAMENTO</t>
  </si>
  <si>
    <t>COMPARATIVO DE ORÇAMENTOS</t>
  </si>
  <si>
    <t>ITENS</t>
  </si>
  <si>
    <t>TOTAL</t>
  </si>
  <si>
    <t>MAIOR
VALOR</t>
  </si>
  <si>
    <t>MENOR
VALOR</t>
  </si>
  <si>
    <t>RESULTADO</t>
  </si>
  <si>
    <t>COMP. ORÇAMENTO</t>
  </si>
  <si>
    <t>MARCA/TIPO</t>
  </si>
  <si>
    <t>FATOR 1</t>
  </si>
  <si>
    <t>FATOR 2</t>
  </si>
  <si>
    <t>[NOME DO PROJETO]</t>
  </si>
  <si>
    <t>[NOME DO GERENTE DO PROJETO]</t>
  </si>
  <si>
    <t>[DATA]</t>
  </si>
  <si>
    <t>[ESCREVA AQUI O OBJETIVO DO PROJETO]</t>
  </si>
  <si>
    <t>[ESCREVA AQUI A JUSTIFICATIVA DO PROJETO]</t>
  </si>
  <si>
    <t>[RELACIONE AS VERDADES ASSUMIDAS EM RELAÇÃO AO PROJETO]</t>
  </si>
  <si>
    <t>[RELACIONE AS RESTRIÇÕES EM RELAÇÃO AO PROJETO]</t>
  </si>
  <si>
    <t>[RELACIONE OS RISCOS INICIAIS, JÁ PERCEBIDOS ANTES DE UMA ANÁLISE MAIS PROFUNDA]</t>
  </si>
  <si>
    <t>[ESCREVA AQUI O QUE O PROJETO COMPREENDE, O QUE DEVERÁ SER ENTREGUE]</t>
  </si>
  <si>
    <t>[RELACIONE AS EXCLUSÕES DO PROJETO, O QUE O PROJETO NÃO COMPREENDE]</t>
  </si>
  <si>
    <t>[DESCREVA OS CRITÉRIOS PARA ACEITAÇÃO DAS ENTREGAS DO PROJETO]</t>
  </si>
  <si>
    <t>[DESCREVA COMO IRÁ CONDUZIR O PROJETO]</t>
  </si>
  <si>
    <t>[NOME DO ENVOLVIDO]</t>
  </si>
  <si>
    <t>[EMPRESA / FUNÇÃO / POSIÇÃO]</t>
  </si>
  <si>
    <t>[O QUE ELE IRÁ FAZER NO PROJETO]</t>
  </si>
  <si>
    <t>[TEL PARA CONTATO]</t>
  </si>
  <si>
    <t>[E-MAIL PARA CONTATO]</t>
  </si>
  <si>
    <t>[O QUE SE ESPERA PAGAR]</t>
  </si>
  <si>
    <t>[COD EAP]</t>
  </si>
  <si>
    <t>[DESCRIÇÃO DO PACOTE/ATIVIDADE]</t>
  </si>
  <si>
    <t>[NOME DO PACOTE/ATIVIDADE]</t>
  </si>
  <si>
    <t>[NOME DO RESPONSÁVEL]</t>
  </si>
  <si>
    <t>[%]</t>
  </si>
  <si>
    <t>[QUANTO CUSTOU]</t>
  </si>
  <si>
    <t>[ONDE SERÁ REALIZADA]</t>
  </si>
  <si>
    <t>[CRITÉRIOS PARA ACEITAÇÃO DA ATIVIDADE]</t>
  </si>
  <si>
    <t>[LETRA CORRESP]</t>
  </si>
  <si>
    <t>[CAUSA DO RISCO]</t>
  </si>
  <si>
    <t>[EFEITO CAUSADO]</t>
  </si>
  <si>
    <t>[$]</t>
  </si>
  <si>
    <t>[DIAS]</t>
  </si>
  <si>
    <t>[RESPOSTA DE AÇÃO AO RISCO]</t>
  </si>
  <si>
    <t>[ITEM A SER ADQUIRIDO]</t>
  </si>
  <si>
    <t>[QTDE]</t>
  </si>
  <si>
    <t>[CÓD DA EAP REF]</t>
  </si>
  <si>
    <t>[LISTA DE FORNECEDORES DO ITEM]</t>
  </si>
  <si>
    <r>
      <t xml:space="preserve">GERENCIAMENTO DE CUSTOS
</t>
    </r>
    <r>
      <rPr>
        <b/>
        <sz val="10"/>
        <color indexed="9"/>
        <rFont val="Calibri"/>
        <family val="2"/>
      </rPr>
      <t>*PREENCHIMENTO AUTOMÁTICO - CLIQUE NA SETA E DESMARQUE A OPÇÃO "VAZIAS"</t>
    </r>
  </si>
  <si>
    <t>[NOME DO INDICADOR]</t>
  </si>
  <si>
    <t>[NOME FATOR1]</t>
  </si>
  <si>
    <t>[NOME FATOR2]</t>
  </si>
  <si>
    <t>[VALOR FATOR1]</t>
  </si>
  <si>
    <t>[VALOR FATOR2]</t>
  </si>
  <si>
    <t>[NOME PACOTE TRABALHO]</t>
  </si>
  <si>
    <t>[DESCRIÇÃO ATIVIDADE]</t>
  </si>
  <si>
    <t>[DESCREVER O QUE OCORREU DE DIFERENTE DO PLANEJADO]</t>
  </si>
  <si>
    <t>[DESCREVER SOLUÇÃO APLICADA OU PROPOR PARA PRÓXIMO PROJETO SEMELHANTE]</t>
  </si>
  <si>
    <t>[DESCRIÇÃO DO ITEM]</t>
  </si>
  <si>
    <t>[MARCA / TIPO]</t>
  </si>
  <si>
    <t>[UNIDADE DE MEDIDA]</t>
  </si>
  <si>
    <t>FAX [NÚMERO DO FAX]</t>
  </si>
  <si>
    <t>e-mail: [E-MAIL]</t>
  </si>
  <si>
    <t>[NOME FORNECEDOR]</t>
  </si>
  <si>
    <t>[NOME ITEM]</t>
  </si>
  <si>
    <t>[VALOR ORÇAMENTO]</t>
  </si>
  <si>
    <t>Desenvolvido por Itamarcio Peixoto e Rafael Castoldi - FGV-MBAGP-Londrina/2008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</si>
</sst>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$-409]#,##0_);[Red]\([$$-409]#,##0\)"/>
    <numFmt numFmtId="178" formatCode="[$-416]dddd\,\ d&quot; de &quot;mmmm&quot; de &quot;yyyy"/>
    <numFmt numFmtId="179" formatCode="dddd\,\ dd\ &quot;de&quot;\ mmmm\ &quot;de&quot;\ yyyy"/>
    <numFmt numFmtId="180" formatCode="dd/mm/yy;@"/>
    <numFmt numFmtId="181" formatCode="dd/mm"/>
    <numFmt numFmtId="182" formatCode="0.00_);[Red]\(0.00\)"/>
    <numFmt numFmtId="183" formatCode="00"/>
    <numFmt numFmtId="184" formatCode="0.0%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dd/mm/yy\ \-\ h:m:s"/>
    <numFmt numFmtId="197" formatCode="0.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9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22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22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5270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370">
    <xf numFmtId="0" fontId="0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0" fontId="0" fillId="0" borderId="10" xfId="47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9" fontId="0" fillId="0" borderId="10" xfId="5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72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2" fontId="0" fillId="0" borderId="17" xfId="0" applyNumberFormat="1" applyBorder="1" applyAlignment="1">
      <alignment horizontal="center" vertical="center" wrapText="1"/>
    </xf>
    <xf numFmtId="9" fontId="0" fillId="0" borderId="17" xfId="51" applyFont="1" applyBorder="1" applyAlignment="1">
      <alignment horizontal="center" vertical="center" wrapText="1"/>
    </xf>
    <xf numFmtId="170" fontId="0" fillId="0" borderId="17" xfId="47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/>
    </xf>
    <xf numFmtId="0" fontId="64" fillId="34" borderId="25" xfId="0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vertical="center"/>
    </xf>
    <xf numFmtId="170" fontId="0" fillId="35" borderId="15" xfId="47" applyFont="1" applyFill="1" applyBorder="1" applyAlignment="1">
      <alignment/>
    </xf>
    <xf numFmtId="0" fontId="65" fillId="36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6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172" fontId="67" fillId="35" borderId="27" xfId="0" applyNumberFormat="1" applyFont="1" applyFill="1" applyBorder="1" applyAlignment="1">
      <alignment horizontal="center"/>
    </xf>
    <xf numFmtId="9" fontId="0" fillId="33" borderId="12" xfId="51" applyFont="1" applyFill="1" applyBorder="1" applyAlignment="1">
      <alignment horizontal="center" vertical="center"/>
    </xf>
    <xf numFmtId="9" fontId="0" fillId="33" borderId="10" xfId="5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70" fontId="64" fillId="34" borderId="30" xfId="47" applyFont="1" applyFill="1" applyBorder="1" applyAlignment="1">
      <alignment/>
    </xf>
    <xf numFmtId="0" fontId="64" fillId="34" borderId="31" xfId="0" applyFont="1" applyFill="1" applyBorder="1" applyAlignment="1">
      <alignment horizontal="center"/>
    </xf>
    <xf numFmtId="171" fontId="64" fillId="34" borderId="32" xfId="53" applyFont="1" applyFill="1" applyBorder="1" applyAlignment="1">
      <alignment horizontal="center"/>
    </xf>
    <xf numFmtId="170" fontId="0" fillId="0" borderId="33" xfId="47" applyFont="1" applyFill="1" applyBorder="1" applyAlignment="1">
      <alignment/>
    </xf>
    <xf numFmtId="3" fontId="0" fillId="33" borderId="12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9" fontId="0" fillId="33" borderId="12" xfId="51" applyFont="1" applyFill="1" applyBorder="1" applyAlignment="1">
      <alignment horizontal="center" vertical="center" wrapText="1"/>
    </xf>
    <xf numFmtId="9" fontId="0" fillId="33" borderId="10" xfId="51" applyFont="1" applyFill="1" applyBorder="1" applyAlignment="1">
      <alignment horizontal="center" vertical="center" wrapText="1"/>
    </xf>
    <xf numFmtId="9" fontId="0" fillId="33" borderId="17" xfId="51" applyFont="1" applyFill="1" applyBorder="1" applyAlignment="1">
      <alignment horizontal="center" vertical="center" wrapText="1"/>
    </xf>
    <xf numFmtId="183" fontId="0" fillId="35" borderId="10" xfId="0" applyNumberFormat="1" applyFill="1" applyBorder="1" applyAlignment="1">
      <alignment horizontal="center"/>
    </xf>
    <xf numFmtId="0" fontId="68" fillId="34" borderId="28" xfId="0" applyFont="1" applyFill="1" applyBorder="1" applyAlignment="1">
      <alignment/>
    </xf>
    <xf numFmtId="0" fontId="68" fillId="34" borderId="29" xfId="0" applyFont="1" applyFill="1" applyBorder="1" applyAlignment="1">
      <alignment/>
    </xf>
    <xf numFmtId="40" fontId="68" fillId="34" borderId="29" xfId="0" applyNumberFormat="1" applyFont="1" applyFill="1" applyBorder="1" applyAlignment="1">
      <alignment/>
    </xf>
    <xf numFmtId="183" fontId="68" fillId="34" borderId="29" xfId="0" applyNumberFormat="1" applyFont="1" applyFill="1" applyBorder="1" applyAlignment="1">
      <alignment horizontal="center"/>
    </xf>
    <xf numFmtId="40" fontId="68" fillId="34" borderId="30" xfId="0" applyNumberFormat="1" applyFont="1" applyFill="1" applyBorder="1" applyAlignment="1">
      <alignment/>
    </xf>
    <xf numFmtId="0" fontId="64" fillId="34" borderId="24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/>
    </xf>
    <xf numFmtId="183" fontId="0" fillId="35" borderId="12" xfId="0" applyNumberForma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170" fontId="0" fillId="0" borderId="34" xfId="47" applyFont="1" applyFill="1" applyBorder="1" applyAlignment="1">
      <alignment/>
    </xf>
    <xf numFmtId="170" fontId="0" fillId="35" borderId="21" xfId="47" applyFont="1" applyFill="1" applyBorder="1" applyAlignment="1">
      <alignment/>
    </xf>
    <xf numFmtId="170" fontId="64" fillId="34" borderId="29" xfId="47" applyFont="1" applyFill="1" applyBorder="1" applyAlignment="1">
      <alignment/>
    </xf>
    <xf numFmtId="170" fontId="0" fillId="0" borderId="10" xfId="47" applyFont="1" applyBorder="1" applyAlignment="1">
      <alignment/>
    </xf>
    <xf numFmtId="0" fontId="64" fillId="34" borderId="29" xfId="0" applyFont="1" applyFill="1" applyBorder="1" applyAlignment="1">
      <alignment/>
    </xf>
    <xf numFmtId="170" fontId="0" fillId="0" borderId="35" xfId="47" applyFont="1" applyBorder="1" applyAlignment="1">
      <alignment/>
    </xf>
    <xf numFmtId="170" fontId="3" fillId="0" borderId="35" xfId="47" applyFont="1" applyFill="1" applyBorder="1" applyAlignment="1" applyProtection="1">
      <alignment/>
      <protection/>
    </xf>
    <xf numFmtId="170" fontId="3" fillId="0" borderId="10" xfId="47" applyFont="1" applyFill="1" applyBorder="1" applyAlignment="1" applyProtection="1">
      <alignment/>
      <protection/>
    </xf>
    <xf numFmtId="170" fontId="3" fillId="0" borderId="23" xfId="47" applyFont="1" applyFill="1" applyBorder="1" applyAlignment="1" applyProtection="1">
      <alignment/>
      <protection/>
    </xf>
    <xf numFmtId="0" fontId="3" fillId="0" borderId="36" xfId="44" applyFont="1" applyFill="1" applyBorder="1" applyAlignment="1" applyProtection="1">
      <alignment/>
      <protection/>
    </xf>
    <xf numFmtId="10" fontId="0" fillId="0" borderId="37" xfId="51" applyNumberFormat="1" applyFont="1" applyFill="1" applyBorder="1" applyAlignment="1">
      <alignment horizontal="center"/>
    </xf>
    <xf numFmtId="0" fontId="3" fillId="0" borderId="14" xfId="44" applyFont="1" applyFill="1" applyBorder="1" applyAlignment="1" applyProtection="1">
      <alignment/>
      <protection/>
    </xf>
    <xf numFmtId="10" fontId="0" fillId="0" borderId="15" xfId="51" applyNumberFormat="1" applyFont="1" applyFill="1" applyBorder="1" applyAlignment="1">
      <alignment horizontal="center"/>
    </xf>
    <xf numFmtId="0" fontId="3" fillId="0" borderId="20" xfId="44" applyFont="1" applyFill="1" applyBorder="1" applyAlignment="1" applyProtection="1">
      <alignment/>
      <protection/>
    </xf>
    <xf numFmtId="10" fontId="0" fillId="0" borderId="21" xfId="51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10" fontId="0" fillId="0" borderId="37" xfId="51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70" fontId="0" fillId="0" borderId="23" xfId="47" applyFont="1" applyBorder="1" applyAlignment="1">
      <alignment/>
    </xf>
    <xf numFmtId="0" fontId="69" fillId="36" borderId="28" xfId="0" applyFont="1" applyFill="1" applyBorder="1" applyAlignment="1">
      <alignment vertical="center"/>
    </xf>
    <xf numFmtId="170" fontId="70" fillId="36" borderId="29" xfId="47" applyFont="1" applyFill="1" applyBorder="1" applyAlignment="1">
      <alignment vertical="center"/>
    </xf>
    <xf numFmtId="10" fontId="70" fillId="36" borderId="30" xfId="51" applyNumberFormat="1" applyFont="1" applyFill="1" applyBorder="1" applyAlignment="1">
      <alignment horizontal="center" vertical="center"/>
    </xf>
    <xf numFmtId="0" fontId="4" fillId="34" borderId="28" xfId="44" applyFont="1" applyFill="1" applyBorder="1" applyAlignment="1" applyProtection="1">
      <alignment/>
      <protection/>
    </xf>
    <xf numFmtId="170" fontId="0" fillId="34" borderId="29" xfId="47" applyFont="1" applyFill="1" applyBorder="1" applyAlignment="1">
      <alignment/>
    </xf>
    <xf numFmtId="0" fontId="0" fillId="34" borderId="30" xfId="0" applyFill="1" applyBorder="1" applyAlignment="1">
      <alignment/>
    </xf>
    <xf numFmtId="0" fontId="4" fillId="34" borderId="38" xfId="44" applyFont="1" applyFill="1" applyBorder="1" applyAlignment="1" applyProtection="1">
      <alignment/>
      <protection/>
    </xf>
    <xf numFmtId="170" fontId="64" fillId="34" borderId="39" xfId="47" applyFont="1" applyFill="1" applyBorder="1" applyAlignment="1">
      <alignment/>
    </xf>
    <xf numFmtId="10" fontId="64" fillId="34" borderId="40" xfId="51" applyNumberFormat="1" applyFont="1" applyFill="1" applyBorder="1" applyAlignment="1">
      <alignment horizontal="center"/>
    </xf>
    <xf numFmtId="170" fontId="64" fillId="34" borderId="25" xfId="47" applyFont="1" applyFill="1" applyBorder="1" applyAlignment="1">
      <alignment/>
    </xf>
    <xf numFmtId="0" fontId="64" fillId="34" borderId="32" xfId="0" applyFont="1" applyFill="1" applyBorder="1" applyAlignment="1">
      <alignment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64" fillId="34" borderId="24" xfId="0" applyFont="1" applyFill="1" applyBorder="1" applyAlignment="1">
      <alignment vertical="center" wrapText="1"/>
    </xf>
    <xf numFmtId="0" fontId="64" fillId="34" borderId="25" xfId="0" applyFont="1" applyFill="1" applyBorder="1" applyAlignment="1">
      <alignment vertical="center" wrapText="1"/>
    </xf>
    <xf numFmtId="0" fontId="64" fillId="34" borderId="25" xfId="0" applyFont="1" applyFill="1" applyBorder="1" applyAlignment="1">
      <alignment vertical="center"/>
    </xf>
    <xf numFmtId="0" fontId="64" fillId="34" borderId="32" xfId="0" applyFont="1" applyFill="1" applyBorder="1" applyAlignment="1">
      <alignment vertical="center"/>
    </xf>
    <xf numFmtId="0" fontId="64" fillId="33" borderId="26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64" fillId="33" borderId="14" xfId="0" applyFont="1" applyFill="1" applyBorder="1" applyAlignment="1">
      <alignment vertical="center" wrapText="1"/>
    </xf>
    <xf numFmtId="0" fontId="64" fillId="33" borderId="16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171" fontId="0" fillId="33" borderId="0" xfId="53" applyFont="1" applyFill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0" fontId="0" fillId="33" borderId="0" xfId="47" applyFont="1" applyFill="1" applyAlignment="1">
      <alignment/>
    </xf>
    <xf numFmtId="0" fontId="64" fillId="37" borderId="26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4" fillId="34" borderId="28" xfId="0" applyFont="1" applyFill="1" applyBorder="1" applyAlignment="1">
      <alignment vertical="center"/>
    </xf>
    <xf numFmtId="0" fontId="64" fillId="34" borderId="36" xfId="0" applyFont="1" applyFill="1" applyBorder="1" applyAlignment="1">
      <alignment vertical="center"/>
    </xf>
    <xf numFmtId="0" fontId="64" fillId="34" borderId="16" xfId="0" applyFont="1" applyFill="1" applyBorder="1" applyAlignment="1">
      <alignment vertical="center"/>
    </xf>
    <xf numFmtId="0" fontId="64" fillId="34" borderId="26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83" fontId="0" fillId="0" borderId="10" xfId="0" applyNumberFormat="1" applyBorder="1" applyAlignment="1">
      <alignment horizontal="center" wrapText="1"/>
    </xf>
    <xf numFmtId="170" fontId="0" fillId="0" borderId="10" xfId="47" applyFont="1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0" fontId="0" fillId="0" borderId="35" xfId="0" applyBorder="1" applyAlignment="1">
      <alignment wrapText="1"/>
    </xf>
    <xf numFmtId="183" fontId="0" fillId="0" borderId="35" xfId="0" applyNumberFormat="1" applyBorder="1" applyAlignment="1">
      <alignment horizontal="center" wrapText="1"/>
    </xf>
    <xf numFmtId="172" fontId="0" fillId="0" borderId="35" xfId="0" applyNumberFormat="1" applyBorder="1" applyAlignment="1">
      <alignment horizontal="center" wrapText="1"/>
    </xf>
    <xf numFmtId="0" fontId="64" fillId="37" borderId="24" xfId="0" applyFont="1" applyFill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wrapText="1"/>
    </xf>
    <xf numFmtId="183" fontId="0" fillId="0" borderId="17" xfId="0" applyNumberFormat="1" applyBorder="1" applyAlignment="1">
      <alignment horizontal="center" wrapText="1"/>
    </xf>
    <xf numFmtId="170" fontId="0" fillId="0" borderId="17" xfId="47" applyFont="1" applyBorder="1" applyAlignment="1">
      <alignment wrapText="1"/>
    </xf>
    <xf numFmtId="172" fontId="0" fillId="0" borderId="18" xfId="0" applyNumberFormat="1" applyBorder="1" applyAlignment="1">
      <alignment horizontal="center" wrapText="1"/>
    </xf>
    <xf numFmtId="0" fontId="64" fillId="37" borderId="32" xfId="0" applyFont="1" applyFill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wrapText="1"/>
    </xf>
    <xf numFmtId="0" fontId="0" fillId="0" borderId="36" xfId="0" applyBorder="1" applyAlignment="1">
      <alignment wrapText="1"/>
    </xf>
    <xf numFmtId="172" fontId="0" fillId="0" borderId="37" xfId="0" applyNumberFormat="1" applyBorder="1" applyAlignment="1">
      <alignment horizontal="center" wrapText="1"/>
    </xf>
    <xf numFmtId="0" fontId="71" fillId="33" borderId="0" xfId="0" applyFont="1" applyFill="1" applyAlignment="1">
      <alignment vertical="center"/>
    </xf>
    <xf numFmtId="170" fontId="70" fillId="36" borderId="29" xfId="0" applyNumberFormat="1" applyFont="1" applyFill="1" applyBorder="1" applyAlignment="1">
      <alignment/>
    </xf>
    <xf numFmtId="183" fontId="70" fillId="36" borderId="29" xfId="0" applyNumberFormat="1" applyFont="1" applyFill="1" applyBorder="1" applyAlignment="1">
      <alignment horizontal="center"/>
    </xf>
    <xf numFmtId="0" fontId="64" fillId="34" borderId="24" xfId="0" applyFont="1" applyFill="1" applyBorder="1" applyAlignment="1">
      <alignment horizontal="center" vertical="center" wrapText="1"/>
    </xf>
    <xf numFmtId="0" fontId="64" fillId="34" borderId="3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2" fillId="35" borderId="0" xfId="0" applyFon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12" xfId="0" applyFill="1" applyBorder="1" applyAlignment="1">
      <alignment/>
    </xf>
    <xf numFmtId="9" fontId="0" fillId="35" borderId="12" xfId="51" applyFont="1" applyFill="1" applyBorder="1" applyAlignment="1">
      <alignment horizontal="center"/>
    </xf>
    <xf numFmtId="9" fontId="0" fillId="35" borderId="13" xfId="51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51" applyFont="1" applyFill="1" applyBorder="1" applyAlignment="1">
      <alignment horizontal="center"/>
    </xf>
    <xf numFmtId="9" fontId="0" fillId="35" borderId="15" xfId="5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9" fontId="0" fillId="35" borderId="17" xfId="51" applyFont="1" applyFill="1" applyBorder="1" applyAlignment="1">
      <alignment horizontal="center"/>
    </xf>
    <xf numFmtId="9" fontId="0" fillId="35" borderId="18" xfId="51" applyFont="1" applyFill="1" applyBorder="1" applyAlignment="1">
      <alignment horizontal="center"/>
    </xf>
    <xf numFmtId="172" fontId="0" fillId="35" borderId="42" xfId="0" applyNumberFormat="1" applyFill="1" applyBorder="1" applyAlignment="1">
      <alignment/>
    </xf>
    <xf numFmtId="0" fontId="64" fillId="35" borderId="0" xfId="0" applyFont="1" applyFill="1" applyAlignment="1">
      <alignment/>
    </xf>
    <xf numFmtId="0" fontId="64" fillId="35" borderId="0" xfId="0" applyFont="1" applyFill="1" applyAlignment="1">
      <alignment horizontal="center"/>
    </xf>
    <xf numFmtId="0" fontId="6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70" fontId="0" fillId="33" borderId="0" xfId="0" applyNumberFormat="1" applyFill="1" applyAlignment="1">
      <alignment vertical="center"/>
    </xf>
    <xf numFmtId="0" fontId="0" fillId="35" borderId="35" xfId="0" applyFill="1" applyBorder="1" applyAlignment="1">
      <alignment/>
    </xf>
    <xf numFmtId="0" fontId="64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64" fillId="34" borderId="29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/>
    </xf>
    <xf numFmtId="0" fontId="73" fillId="35" borderId="0" xfId="0" applyFont="1" applyFill="1" applyAlignment="1">
      <alignment/>
    </xf>
    <xf numFmtId="0" fontId="74" fillId="35" borderId="0" xfId="0" applyFont="1" applyFill="1" applyAlignment="1">
      <alignment horizontal="left"/>
    </xf>
    <xf numFmtId="0" fontId="53" fillId="35" borderId="0" xfId="44" applyFill="1" applyAlignment="1" applyProtection="1">
      <alignment/>
      <protection/>
    </xf>
    <xf numFmtId="0" fontId="75" fillId="35" borderId="0" xfId="0" applyFont="1" applyFill="1" applyAlignment="1">
      <alignment/>
    </xf>
    <xf numFmtId="0" fontId="0" fillId="36" borderId="39" xfId="0" applyFill="1" applyBorder="1" applyAlignment="1">
      <alignment/>
    </xf>
    <xf numFmtId="0" fontId="0" fillId="36" borderId="38" xfId="0" applyFill="1" applyBorder="1" applyAlignment="1">
      <alignment/>
    </xf>
    <xf numFmtId="170" fontId="50" fillId="36" borderId="39" xfId="0" applyNumberFormat="1" applyFont="1" applyFill="1" applyBorder="1" applyAlignment="1">
      <alignment/>
    </xf>
    <xf numFmtId="9" fontId="50" fillId="36" borderId="39" xfId="51" applyFont="1" applyFill="1" applyBorder="1" applyAlignment="1">
      <alignment/>
    </xf>
    <xf numFmtId="0" fontId="0" fillId="36" borderId="40" xfId="0" applyFill="1" applyBorder="1" applyAlignment="1">
      <alignment/>
    </xf>
    <xf numFmtId="0" fontId="72" fillId="33" borderId="0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64" fillId="34" borderId="25" xfId="0" applyFont="1" applyFill="1" applyBorder="1" applyAlignment="1">
      <alignment horizontal="center"/>
    </xf>
    <xf numFmtId="0" fontId="64" fillId="34" borderId="32" xfId="0" applyFont="1" applyFill="1" applyBorder="1" applyAlignment="1">
      <alignment horizontal="center"/>
    </xf>
    <xf numFmtId="170" fontId="0" fillId="0" borderId="10" xfId="47" applyFont="1" applyFill="1" applyBorder="1" applyAlignment="1">
      <alignment/>
    </xf>
    <xf numFmtId="170" fontId="0" fillId="0" borderId="23" xfId="47" applyFont="1" applyFill="1" applyBorder="1" applyAlignment="1">
      <alignment/>
    </xf>
    <xf numFmtId="170" fontId="64" fillId="38" borderId="25" xfId="0" applyNumberFormat="1" applyFont="1" applyFill="1" applyBorder="1" applyAlignment="1">
      <alignment/>
    </xf>
    <xf numFmtId="170" fontId="64" fillId="38" borderId="31" xfId="0" applyNumberFormat="1" applyFont="1" applyFill="1" applyBorder="1" applyAlignment="1">
      <alignment/>
    </xf>
    <xf numFmtId="170" fontId="0" fillId="0" borderId="11" xfId="47" applyFont="1" applyFill="1" applyBorder="1" applyAlignment="1">
      <alignment/>
    </xf>
    <xf numFmtId="170" fontId="0" fillId="0" borderId="43" xfId="47" applyFont="1" applyFill="1" applyBorder="1" applyAlignment="1">
      <alignment/>
    </xf>
    <xf numFmtId="170" fontId="64" fillId="38" borderId="44" xfId="0" applyNumberFormat="1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22" xfId="0" applyFill="1" applyBorder="1" applyAlignment="1">
      <alignment/>
    </xf>
    <xf numFmtId="0" fontId="64" fillId="38" borderId="27" xfId="0" applyFont="1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170" fontId="0" fillId="0" borderId="33" xfId="47" applyFont="1" applyFill="1" applyBorder="1" applyAlignment="1">
      <alignment/>
    </xf>
    <xf numFmtId="170" fontId="0" fillId="0" borderId="34" xfId="47" applyFont="1" applyFill="1" applyBorder="1" applyAlignment="1">
      <alignment/>
    </xf>
    <xf numFmtId="0" fontId="0" fillId="38" borderId="48" xfId="0" applyFill="1" applyBorder="1" applyAlignment="1">
      <alignment horizontal="center" wrapText="1"/>
    </xf>
    <xf numFmtId="0" fontId="0" fillId="38" borderId="49" xfId="0" applyFill="1" applyBorder="1" applyAlignment="1">
      <alignment horizontal="center" wrapText="1"/>
    </xf>
    <xf numFmtId="170" fontId="0" fillId="38" borderId="36" xfId="0" applyNumberFormat="1" applyFill="1" applyBorder="1" applyAlignment="1">
      <alignment/>
    </xf>
    <xf numFmtId="170" fontId="0" fillId="38" borderId="37" xfId="0" applyNumberFormat="1" applyFill="1" applyBorder="1" applyAlignment="1">
      <alignment/>
    </xf>
    <xf numFmtId="170" fontId="0" fillId="38" borderId="14" xfId="0" applyNumberFormat="1" applyFill="1" applyBorder="1" applyAlignment="1">
      <alignment/>
    </xf>
    <xf numFmtId="170" fontId="0" fillId="38" borderId="15" xfId="0" applyNumberFormat="1" applyFill="1" applyBorder="1" applyAlignment="1">
      <alignment/>
    </xf>
    <xf numFmtId="170" fontId="0" fillId="38" borderId="16" xfId="0" applyNumberFormat="1" applyFill="1" applyBorder="1" applyAlignment="1">
      <alignment/>
    </xf>
    <xf numFmtId="170" fontId="0" fillId="38" borderId="18" xfId="0" applyNumberFormat="1" applyFill="1" applyBorder="1" applyAlignment="1">
      <alignment/>
    </xf>
    <xf numFmtId="184" fontId="64" fillId="38" borderId="45" xfId="51" applyNumberFormat="1" applyFont="1" applyFill="1" applyBorder="1" applyAlignment="1">
      <alignment horizontal="center"/>
    </xf>
    <xf numFmtId="184" fontId="64" fillId="38" borderId="22" xfId="51" applyNumberFormat="1" applyFont="1" applyFill="1" applyBorder="1" applyAlignment="1">
      <alignment horizontal="center"/>
    </xf>
    <xf numFmtId="184" fontId="64" fillId="38" borderId="27" xfId="51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0" fontId="0" fillId="38" borderId="10" xfId="0" applyNumberFormat="1" applyFill="1" applyBorder="1" applyAlignment="1">
      <alignment vertical="center"/>
    </xf>
    <xf numFmtId="183" fontId="0" fillId="38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40" fontId="0" fillId="38" borderId="12" xfId="0" applyNumberFormat="1" applyFill="1" applyBorder="1" applyAlignment="1">
      <alignment vertical="center"/>
    </xf>
    <xf numFmtId="183" fontId="0" fillId="35" borderId="12" xfId="0" applyNumberFormat="1" applyFill="1" applyBorder="1" applyAlignment="1">
      <alignment horizontal="center" vertical="center"/>
    </xf>
    <xf numFmtId="183" fontId="0" fillId="38" borderId="12" xfId="0" applyNumberFormat="1" applyFill="1" applyBorder="1" applyAlignment="1">
      <alignment horizontal="center" vertical="center"/>
    </xf>
    <xf numFmtId="40" fontId="0" fillId="0" borderId="13" xfId="0" applyNumberFormat="1" applyFill="1" applyBorder="1" applyAlignment="1">
      <alignment vertical="center"/>
    </xf>
    <xf numFmtId="9" fontId="0" fillId="0" borderId="10" xfId="51" applyFont="1" applyBorder="1" applyAlignment="1">
      <alignment horizontal="center" vertical="center"/>
    </xf>
    <xf numFmtId="40" fontId="0" fillId="0" borderId="10" xfId="47" applyNumberFormat="1" applyFont="1" applyBorder="1" applyAlignment="1">
      <alignment vertical="center"/>
    </xf>
    <xf numFmtId="183" fontId="0" fillId="35" borderId="10" xfId="0" applyNumberFormat="1" applyFill="1" applyBorder="1" applyAlignment="1">
      <alignment horizontal="center" vertical="center"/>
    </xf>
    <xf numFmtId="40" fontId="0" fillId="0" borderId="15" xfId="0" applyNumberFormat="1" applyFill="1" applyBorder="1" applyAlignment="1">
      <alignment vertical="center"/>
    </xf>
    <xf numFmtId="10" fontId="0" fillId="0" borderId="15" xfId="51" applyNumberFormat="1" applyFont="1" applyBorder="1" applyAlignment="1">
      <alignment horizontal="center"/>
    </xf>
    <xf numFmtId="10" fontId="0" fillId="0" borderId="21" xfId="51" applyNumberFormat="1" applyFont="1" applyBorder="1" applyAlignment="1">
      <alignment horizontal="center"/>
    </xf>
    <xf numFmtId="183" fontId="0" fillId="35" borderId="17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170" fontId="0" fillId="0" borderId="50" xfId="47" applyFont="1" applyFill="1" applyBorder="1" applyAlignment="1">
      <alignment/>
    </xf>
    <xf numFmtId="170" fontId="0" fillId="35" borderId="13" xfId="47" applyFont="1" applyFill="1" applyBorder="1" applyAlignment="1">
      <alignment/>
    </xf>
    <xf numFmtId="0" fontId="0" fillId="0" borderId="26" xfId="0" applyFont="1" applyBorder="1" applyAlignment="1">
      <alignment vertical="center" wrapText="1"/>
    </xf>
    <xf numFmtId="9" fontId="0" fillId="0" borderId="12" xfId="51" applyFont="1" applyBorder="1" applyAlignment="1">
      <alignment horizontal="center" vertical="center" wrapText="1"/>
    </xf>
    <xf numFmtId="170" fontId="0" fillId="0" borderId="12" xfId="47" applyFont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9" fontId="0" fillId="0" borderId="12" xfId="51" applyFont="1" applyBorder="1" applyAlignment="1">
      <alignment horizontal="center" vertical="center"/>
    </xf>
    <xf numFmtId="40" fontId="0" fillId="0" borderId="12" xfId="47" applyNumberFormat="1" applyFont="1" applyBorder="1" applyAlignment="1">
      <alignment vertical="center"/>
    </xf>
    <xf numFmtId="170" fontId="0" fillId="0" borderId="35" xfId="47" applyFont="1" applyBorder="1" applyAlignment="1">
      <alignment wrapText="1"/>
    </xf>
    <xf numFmtId="0" fontId="73" fillId="33" borderId="0" xfId="0" applyFont="1" applyFill="1" applyAlignment="1">
      <alignment vertical="center"/>
    </xf>
    <xf numFmtId="170" fontId="0" fillId="0" borderId="11" xfId="47" applyFont="1" applyFill="1" applyBorder="1" applyAlignment="1">
      <alignment/>
    </xf>
    <xf numFmtId="0" fontId="67" fillId="35" borderId="28" xfId="0" applyFont="1" applyFill="1" applyBorder="1" applyAlignment="1">
      <alignment horizontal="left"/>
    </xf>
    <xf numFmtId="0" fontId="67" fillId="35" borderId="29" xfId="0" applyFont="1" applyFill="1" applyBorder="1" applyAlignment="1">
      <alignment horizontal="left"/>
    </xf>
    <xf numFmtId="0" fontId="67" fillId="35" borderId="30" xfId="0" applyFont="1" applyFill="1" applyBorder="1" applyAlignment="1">
      <alignment horizontal="left"/>
    </xf>
    <xf numFmtId="179" fontId="64" fillId="34" borderId="28" xfId="0" applyNumberFormat="1" applyFont="1" applyFill="1" applyBorder="1" applyAlignment="1">
      <alignment horizontal="center"/>
    </xf>
    <xf numFmtId="179" fontId="64" fillId="34" borderId="29" xfId="0" applyNumberFormat="1" applyFont="1" applyFill="1" applyBorder="1" applyAlignment="1">
      <alignment horizontal="center"/>
    </xf>
    <xf numFmtId="179" fontId="64" fillId="34" borderId="3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8" fillId="39" borderId="23" xfId="0" applyFont="1" applyFill="1" applyBorder="1" applyAlignment="1">
      <alignment horizontal="center" vertical="center" wrapText="1"/>
    </xf>
    <xf numFmtId="0" fontId="38" fillId="39" borderId="51" xfId="0" applyFont="1" applyFill="1" applyBorder="1" applyAlignment="1">
      <alignment horizontal="center" vertical="center" wrapText="1"/>
    </xf>
    <xf numFmtId="0" fontId="38" fillId="39" borderId="35" xfId="0" applyFont="1" applyFill="1" applyBorder="1" applyAlignment="1">
      <alignment horizontal="center" vertical="center" wrapText="1"/>
    </xf>
    <xf numFmtId="0" fontId="65" fillId="36" borderId="0" xfId="0" applyFont="1" applyFill="1" applyAlignment="1">
      <alignment horizontal="center" vertical="center"/>
    </xf>
    <xf numFmtId="0" fontId="64" fillId="34" borderId="52" xfId="0" applyFont="1" applyFill="1" applyBorder="1" applyAlignment="1">
      <alignment horizontal="center" vertical="center"/>
    </xf>
    <xf numFmtId="0" fontId="64" fillId="34" borderId="53" xfId="0" applyFont="1" applyFill="1" applyBorder="1" applyAlignment="1">
      <alignment horizontal="center" vertical="center"/>
    </xf>
    <xf numFmtId="0" fontId="64" fillId="34" borderId="54" xfId="0" applyFont="1" applyFill="1" applyBorder="1" applyAlignment="1">
      <alignment horizontal="center" vertical="center"/>
    </xf>
    <xf numFmtId="0" fontId="72" fillId="36" borderId="28" xfId="0" applyFont="1" applyFill="1" applyBorder="1" applyAlignment="1">
      <alignment horizontal="center" vertical="center"/>
    </xf>
    <xf numFmtId="0" fontId="72" fillId="36" borderId="29" xfId="0" applyFont="1" applyFill="1" applyBorder="1" applyAlignment="1">
      <alignment horizontal="center" vertical="center"/>
    </xf>
    <xf numFmtId="0" fontId="72" fillId="36" borderId="30" xfId="0" applyFont="1" applyFill="1" applyBorder="1" applyAlignment="1">
      <alignment horizontal="center" vertical="center"/>
    </xf>
    <xf numFmtId="0" fontId="50" fillId="36" borderId="38" xfId="0" applyFont="1" applyFill="1" applyBorder="1" applyAlignment="1">
      <alignment horizontal="center" vertical="center"/>
    </xf>
    <xf numFmtId="0" fontId="50" fillId="36" borderId="39" xfId="0" applyFont="1" applyFill="1" applyBorder="1" applyAlignment="1">
      <alignment horizontal="center" vertical="center"/>
    </xf>
    <xf numFmtId="0" fontId="50" fillId="36" borderId="40" xfId="0" applyFont="1" applyFill="1" applyBorder="1" applyAlignment="1">
      <alignment horizontal="center" vertical="center"/>
    </xf>
    <xf numFmtId="0" fontId="72" fillId="36" borderId="55" xfId="0" applyFont="1" applyFill="1" applyBorder="1" applyAlignment="1">
      <alignment horizontal="center" vertical="center"/>
    </xf>
    <xf numFmtId="0" fontId="72" fillId="36" borderId="42" xfId="0" applyFont="1" applyFill="1" applyBorder="1" applyAlignment="1">
      <alignment horizontal="center" vertical="center"/>
    </xf>
    <xf numFmtId="0" fontId="72" fillId="36" borderId="56" xfId="0" applyFont="1" applyFill="1" applyBorder="1" applyAlignment="1">
      <alignment horizontal="center" vertical="center"/>
    </xf>
    <xf numFmtId="0" fontId="72" fillId="36" borderId="28" xfId="0" applyFont="1" applyFill="1" applyBorder="1" applyAlignment="1">
      <alignment horizontal="center" vertical="center" wrapText="1"/>
    </xf>
    <xf numFmtId="0" fontId="72" fillId="36" borderId="29" xfId="0" applyFont="1" applyFill="1" applyBorder="1" applyAlignment="1">
      <alignment horizontal="center" vertical="center" wrapText="1"/>
    </xf>
    <xf numFmtId="0" fontId="72" fillId="36" borderId="30" xfId="0" applyFont="1" applyFill="1" applyBorder="1" applyAlignment="1">
      <alignment horizontal="center" vertical="center" wrapText="1"/>
    </xf>
    <xf numFmtId="0" fontId="65" fillId="36" borderId="55" xfId="0" applyFont="1" applyFill="1" applyBorder="1" applyAlignment="1">
      <alignment horizontal="center" vertical="center"/>
    </xf>
    <xf numFmtId="0" fontId="65" fillId="36" borderId="42" xfId="0" applyFont="1" applyFill="1" applyBorder="1" applyAlignment="1">
      <alignment horizontal="center" vertical="center"/>
    </xf>
    <xf numFmtId="0" fontId="65" fillId="36" borderId="56" xfId="0" applyFont="1" applyFill="1" applyBorder="1" applyAlignment="1">
      <alignment horizontal="center" vertical="center"/>
    </xf>
    <xf numFmtId="0" fontId="72" fillId="36" borderId="55" xfId="0" applyFont="1" applyFill="1" applyBorder="1" applyAlignment="1">
      <alignment horizontal="center" vertical="center" wrapText="1"/>
    </xf>
    <xf numFmtId="0" fontId="77" fillId="34" borderId="29" xfId="0" applyFont="1" applyFill="1" applyBorder="1" applyAlignment="1">
      <alignment horizontal="center" vertical="center"/>
    </xf>
    <xf numFmtId="0" fontId="77" fillId="34" borderId="30" xfId="0" applyFont="1" applyFill="1" applyBorder="1" applyAlignment="1">
      <alignment horizontal="center" vertical="center"/>
    </xf>
    <xf numFmtId="170" fontId="0" fillId="0" borderId="35" xfId="47" applyFont="1" applyBorder="1" applyAlignment="1">
      <alignment horizontal="center" vertical="center"/>
    </xf>
    <xf numFmtId="170" fontId="0" fillId="0" borderId="37" xfId="47" applyFont="1" applyBorder="1" applyAlignment="1">
      <alignment horizontal="center" vertical="center"/>
    </xf>
    <xf numFmtId="170" fontId="0" fillId="0" borderId="17" xfId="47" applyFont="1" applyBorder="1" applyAlignment="1">
      <alignment horizontal="center" vertical="center"/>
    </xf>
    <xf numFmtId="170" fontId="0" fillId="0" borderId="18" xfId="47" applyFont="1" applyBorder="1" applyAlignment="1">
      <alignment horizontal="center" vertical="center"/>
    </xf>
    <xf numFmtId="2" fontId="42" fillId="39" borderId="28" xfId="0" applyNumberFormat="1" applyFont="1" applyFill="1" applyBorder="1" applyAlignment="1">
      <alignment horizontal="center" vertical="center"/>
    </xf>
    <xf numFmtId="2" fontId="42" fillId="39" borderId="29" xfId="0" applyNumberFormat="1" applyFont="1" applyFill="1" applyBorder="1" applyAlignment="1">
      <alignment horizontal="center" vertical="center"/>
    </xf>
    <xf numFmtId="2" fontId="42" fillId="39" borderId="30" xfId="0" applyNumberFormat="1" applyFont="1" applyFill="1" applyBorder="1" applyAlignment="1">
      <alignment horizontal="center" vertical="center"/>
    </xf>
    <xf numFmtId="170" fontId="0" fillId="0" borderId="12" xfId="47" applyFont="1" applyBorder="1" applyAlignment="1">
      <alignment horizontal="center" vertical="center"/>
    </xf>
    <xf numFmtId="170" fontId="0" fillId="0" borderId="13" xfId="47" applyFont="1" applyBorder="1" applyAlignment="1">
      <alignment horizontal="center" vertical="center"/>
    </xf>
    <xf numFmtId="187" fontId="0" fillId="0" borderId="17" xfId="53" applyNumberFormat="1" applyFont="1" applyBorder="1" applyAlignment="1">
      <alignment horizontal="center" vertical="center"/>
    </xf>
    <xf numFmtId="187" fontId="0" fillId="0" borderId="18" xfId="53" applyNumberFormat="1" applyFont="1" applyBorder="1" applyAlignment="1">
      <alignment horizontal="center" vertical="center"/>
    </xf>
    <xf numFmtId="2" fontId="42" fillId="39" borderId="38" xfId="0" applyNumberFormat="1" applyFont="1" applyFill="1" applyBorder="1" applyAlignment="1">
      <alignment horizontal="center" vertical="center"/>
    </xf>
    <xf numFmtId="2" fontId="42" fillId="39" borderId="39" xfId="0" applyNumberFormat="1" applyFont="1" applyFill="1" applyBorder="1" applyAlignment="1">
      <alignment horizontal="center" vertical="center"/>
    </xf>
    <xf numFmtId="2" fontId="42" fillId="39" borderId="40" xfId="0" applyNumberFormat="1" applyFont="1" applyFill="1" applyBorder="1" applyAlignment="1">
      <alignment horizontal="center" vertical="center"/>
    </xf>
    <xf numFmtId="187" fontId="0" fillId="0" borderId="12" xfId="53" applyNumberFormat="1" applyFont="1" applyBorder="1" applyAlignment="1">
      <alignment horizontal="center" vertical="center"/>
    </xf>
    <xf numFmtId="187" fontId="0" fillId="0" borderId="13" xfId="53" applyNumberFormat="1" applyFont="1" applyBorder="1" applyAlignment="1">
      <alignment horizontal="center" vertical="center"/>
    </xf>
    <xf numFmtId="184" fontId="78" fillId="39" borderId="28" xfId="51" applyNumberFormat="1" applyFont="1" applyFill="1" applyBorder="1" applyAlignment="1">
      <alignment horizontal="center" vertical="center"/>
    </xf>
    <xf numFmtId="184" fontId="78" fillId="39" borderId="29" xfId="51" applyNumberFormat="1" applyFont="1" applyFill="1" applyBorder="1" applyAlignment="1">
      <alignment horizontal="center" vertical="center"/>
    </xf>
    <xf numFmtId="184" fontId="78" fillId="39" borderId="30" xfId="51" applyNumberFormat="1" applyFont="1" applyFill="1" applyBorder="1" applyAlignment="1">
      <alignment horizontal="center" vertical="center"/>
    </xf>
    <xf numFmtId="0" fontId="79" fillId="37" borderId="55" xfId="0" applyFont="1" applyFill="1" applyBorder="1" applyAlignment="1">
      <alignment horizontal="center" vertical="center"/>
    </xf>
    <xf numFmtId="0" fontId="79" fillId="37" borderId="42" xfId="0" applyFont="1" applyFill="1" applyBorder="1" applyAlignment="1">
      <alignment horizontal="center" vertical="center"/>
    </xf>
    <xf numFmtId="0" fontId="79" fillId="37" borderId="29" xfId="0" applyFont="1" applyFill="1" applyBorder="1" applyAlignment="1">
      <alignment horizontal="center" vertical="center"/>
    </xf>
    <xf numFmtId="0" fontId="79" fillId="37" borderId="56" xfId="0" applyFont="1" applyFill="1" applyBorder="1" applyAlignment="1">
      <alignment horizontal="center" vertical="center"/>
    </xf>
    <xf numFmtId="0" fontId="69" fillId="36" borderId="28" xfId="0" applyFont="1" applyFill="1" applyBorder="1" applyAlignment="1">
      <alignment horizontal="center"/>
    </xf>
    <xf numFmtId="0" fontId="69" fillId="36" borderId="29" xfId="0" applyFont="1" applyFill="1" applyBorder="1" applyAlignment="1">
      <alignment horizontal="center"/>
    </xf>
    <xf numFmtId="0" fontId="69" fillId="36" borderId="30" xfId="0" applyFont="1" applyFill="1" applyBorder="1" applyAlignment="1">
      <alignment horizontal="center"/>
    </xf>
    <xf numFmtId="0" fontId="0" fillId="0" borderId="55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67" fillId="35" borderId="57" xfId="0" applyFont="1" applyFill="1" applyBorder="1" applyAlignment="1">
      <alignment horizontal="center"/>
    </xf>
    <xf numFmtId="0" fontId="67" fillId="35" borderId="0" xfId="0" applyFont="1" applyFill="1" applyBorder="1" applyAlignment="1">
      <alignment horizontal="center"/>
    </xf>
    <xf numFmtId="0" fontId="67" fillId="35" borderId="58" xfId="0" applyFont="1" applyFill="1" applyBorder="1" applyAlignment="1">
      <alignment horizont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64" fillId="35" borderId="55" xfId="0" applyFont="1" applyFill="1" applyBorder="1" applyAlignment="1">
      <alignment horizontal="center"/>
    </xf>
    <xf numFmtId="0" fontId="64" fillId="35" borderId="42" xfId="0" applyFont="1" applyFill="1" applyBorder="1" applyAlignment="1">
      <alignment horizontal="center"/>
    </xf>
    <xf numFmtId="0" fontId="64" fillId="35" borderId="56" xfId="0" applyFont="1" applyFill="1" applyBorder="1" applyAlignment="1">
      <alignment horizontal="center"/>
    </xf>
    <xf numFmtId="0" fontId="64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vertical="center"/>
    </xf>
    <xf numFmtId="0" fontId="64" fillId="35" borderId="0" xfId="0" applyFont="1" applyFill="1" applyAlignment="1">
      <alignment horizontal="center"/>
    </xf>
    <xf numFmtId="0" fontId="0" fillId="35" borderId="39" xfId="0" applyFill="1" applyBorder="1" applyAlignment="1">
      <alignment horizontal="center"/>
    </xf>
    <xf numFmtId="0" fontId="67" fillId="35" borderId="38" xfId="0" applyFont="1" applyFill="1" applyBorder="1" applyAlignment="1">
      <alignment horizontal="center"/>
    </xf>
    <xf numFmtId="0" fontId="67" fillId="35" borderId="39" xfId="0" applyFont="1" applyFill="1" applyBorder="1" applyAlignment="1">
      <alignment horizontal="center"/>
    </xf>
    <xf numFmtId="0" fontId="67" fillId="35" borderId="40" xfId="0" applyFont="1" applyFill="1" applyBorder="1" applyAlignment="1">
      <alignment horizontal="center"/>
    </xf>
    <xf numFmtId="179" fontId="0" fillId="35" borderId="0" xfId="0" applyNumberFormat="1" applyFill="1" applyAlignment="1">
      <alignment horizontal="right"/>
    </xf>
    <xf numFmtId="0" fontId="64" fillId="38" borderId="28" xfId="0" applyFont="1" applyFill="1" applyBorder="1" applyAlignment="1">
      <alignment horizontal="center"/>
    </xf>
    <xf numFmtId="0" fontId="64" fillId="38" borderId="29" xfId="0" applyFont="1" applyFill="1" applyBorder="1" applyAlignment="1">
      <alignment horizontal="center"/>
    </xf>
    <xf numFmtId="0" fontId="64" fillId="38" borderId="24" xfId="0" applyFont="1" applyFill="1" applyBorder="1" applyAlignment="1">
      <alignment horizontal="center"/>
    </xf>
    <xf numFmtId="0" fontId="64" fillId="38" borderId="32" xfId="0" applyFont="1" applyFill="1" applyBorder="1" applyAlignment="1">
      <alignment horizontal="center"/>
    </xf>
    <xf numFmtId="0" fontId="67" fillId="35" borderId="28" xfId="0" applyFont="1" applyFill="1" applyBorder="1" applyAlignment="1">
      <alignment horizontal="center"/>
    </xf>
    <xf numFmtId="0" fontId="67" fillId="35" borderId="29" xfId="0" applyFont="1" applyFill="1" applyBorder="1" applyAlignment="1">
      <alignment horizontal="center"/>
    </xf>
    <xf numFmtId="0" fontId="67" fillId="35" borderId="30" xfId="0" applyFont="1" applyFill="1" applyBorder="1" applyAlignment="1">
      <alignment horizontal="center"/>
    </xf>
    <xf numFmtId="0" fontId="64" fillId="35" borderId="28" xfId="0" applyFont="1" applyFill="1" applyBorder="1" applyAlignment="1">
      <alignment horizontal="center"/>
    </xf>
    <xf numFmtId="0" fontId="64" fillId="35" borderId="29" xfId="0" applyFont="1" applyFill="1" applyBorder="1" applyAlignment="1">
      <alignment horizontal="center"/>
    </xf>
    <xf numFmtId="0" fontId="64" fillId="35" borderId="30" xfId="0" applyFont="1" applyFill="1" applyBorder="1" applyAlignment="1">
      <alignment horizontal="center"/>
    </xf>
    <xf numFmtId="0" fontId="64" fillId="38" borderId="59" xfId="0" applyFont="1" applyFill="1" applyBorder="1" applyAlignment="1">
      <alignment horizontal="center" vertical="center"/>
    </xf>
    <xf numFmtId="0" fontId="64" fillId="38" borderId="60" xfId="0" applyFont="1" applyFill="1" applyBorder="1" applyAlignment="1">
      <alignment horizontal="center" vertical="center"/>
    </xf>
    <xf numFmtId="0" fontId="80" fillId="33" borderId="42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5"/>
          <c:w val="0.990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PLANO!$E$3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PLANO!$A$4:$B$53</c:f>
              <c:multiLvlStrCache>
                <c:ptCount val="1"/>
                <c:lvl>
                  <c:pt idx="0">
                    <c:v>[NOME DO PACOTE/ATIVIDADE]</c:v>
                  </c:pt>
                </c:lvl>
                <c:lvl>
                  <c:pt idx="0">
                    <c:v>[COD EAP]</c:v>
                  </c:pt>
                </c:lvl>
              </c:multiLvlStrCache>
            </c:multiLvlStrRef>
          </c:cat>
          <c:val>
            <c:numRef>
              <c:f>PLANO!$E$4:$E$53</c:f>
              <c:numCache>
                <c:ptCount val="50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PLANO!$I$3</c:f>
              <c:strCache>
                <c:ptCount val="1"/>
                <c:pt idx="0">
                  <c:v>DECORRIDO
(DIAS)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PLANO!$A$4:$B$53</c:f>
              <c:multiLvlStrCache>
                <c:ptCount val="1"/>
                <c:lvl>
                  <c:pt idx="0">
                    <c:v>[NOME DO PACOTE/ATIVIDADE]</c:v>
                  </c:pt>
                </c:lvl>
                <c:lvl>
                  <c:pt idx="0">
                    <c:v>[COD EAP]</c:v>
                  </c:pt>
                </c:lvl>
              </c:multiLvlStrCache>
            </c:multiLvlStrRef>
          </c:cat>
          <c:val>
            <c:numRef>
              <c:f>PLANO!$I$4:$I$53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PLANO!$J$3</c:f>
              <c:strCache>
                <c:ptCount val="1"/>
                <c:pt idx="0">
                  <c:v>RESTANTE
(DIAS)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PLANO!$A$4:$B$53</c:f>
              <c:multiLvlStrCache>
                <c:ptCount val="1"/>
                <c:lvl>
                  <c:pt idx="0">
                    <c:v>[NOME DO PACOTE/ATIVIDADE]</c:v>
                  </c:pt>
                </c:lvl>
                <c:lvl>
                  <c:pt idx="0">
                    <c:v>[COD EAP]</c:v>
                  </c:pt>
                </c:lvl>
              </c:multiLvlStrCache>
            </c:multiLvlStrRef>
          </c:cat>
          <c:val>
            <c:numRef>
              <c:f>PLANO!$J$4:$J$53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91"/>
        <c:axId val="11278068"/>
        <c:axId val="34393749"/>
      </c:barChart>
      <c:catAx>
        <c:axId val="1127806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  <c:min val="40057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dd/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806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375"/>
          <c:y val="0.2725"/>
          <c:w val="0.621"/>
          <c:h val="0.67025"/>
        </c:manualLayout>
      </c:layout>
      <c:pieChart>
        <c:varyColors val="1"/>
        <c:ser>
          <c:idx val="0"/>
          <c:order val="0"/>
          <c:tx>
            <c:strRef>
              <c:f>QUALIDADE!$J$18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QUALIDADE!$I$19:$I$20</c:f>
              <c:numCache>
                <c:ptCount val="2"/>
              </c:numCache>
            </c:numRef>
          </c:cat>
          <c:val>
            <c:numRef>
              <c:f>QUALIDADE!$J$19:$J$20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8125"/>
          <c:w val="0.104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725"/>
          <c:y val="0.429"/>
          <c:w val="0.5"/>
          <c:h val="0.5135"/>
        </c:manualLayout>
      </c:layout>
      <c:pieChart>
        <c:varyColors val="1"/>
        <c:ser>
          <c:idx val="0"/>
          <c:order val="0"/>
          <c:tx>
            <c:strRef>
              <c:f>QUALIDADE!$B$8</c:f>
              <c:strCache>
                <c:ptCount val="1"/>
                <c:pt idx="0">
                  <c:v>[NOME DO INDICADOR]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QUALIDADE!$A$9:$A$10</c:f>
              <c:strCache>
                <c:ptCount val="2"/>
                <c:pt idx="0">
                  <c:v>[NOME FATOR1]</c:v>
                </c:pt>
                <c:pt idx="1">
                  <c:v>[NOME FATOR2]</c:v>
                </c:pt>
              </c:strCache>
            </c:strRef>
          </c:cat>
          <c:val>
            <c:numRef>
              <c:f>QUALIDADE!$B$9:$B$10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48125"/>
          <c:w val="0.33325"/>
          <c:h val="0.4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4"/>
          <c:y val="0.2725"/>
          <c:w val="0.653"/>
          <c:h val="0.67025"/>
        </c:manualLayout>
      </c:layout>
      <c:pieChart>
        <c:varyColors val="1"/>
        <c:ser>
          <c:idx val="0"/>
          <c:order val="0"/>
          <c:tx>
            <c:strRef>
              <c:f>QUALIDADE!$B$13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QUALIDADE!$A$14:$A$15</c:f>
              <c:numCache>
                <c:ptCount val="2"/>
              </c:numCache>
            </c:numRef>
          </c:cat>
          <c:val>
            <c:numRef>
              <c:f>QUALIDADE!$B$14:$B$15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8125"/>
          <c:w val="0.109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4"/>
          <c:y val="0.2725"/>
          <c:w val="0.653"/>
          <c:h val="0.67025"/>
        </c:manualLayout>
      </c:layout>
      <c:pieChart>
        <c:varyColors val="1"/>
        <c:ser>
          <c:idx val="0"/>
          <c:order val="0"/>
          <c:tx>
            <c:strRef>
              <c:f>QUALIDADE!$B$18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QUALIDADE!$A$19:$A$20</c:f>
              <c:numCache>
                <c:ptCount val="2"/>
              </c:numCache>
            </c:numRef>
          </c:cat>
          <c:val>
            <c:numRef>
              <c:f>QUALIDADE!$B$19:$B$20</c:f>
              <c:numCache>
                <c:ptCount val="2"/>
                <c:pt idx="0">
                  <c:v>15872.59</c:v>
                </c:pt>
                <c:pt idx="1">
                  <c:v>15900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8125"/>
          <c:w val="0.109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475"/>
          <c:y val="0.429"/>
          <c:w val="0.503"/>
          <c:h val="0.5135"/>
        </c:manualLayout>
      </c:layout>
      <c:pieChart>
        <c:varyColors val="1"/>
        <c:ser>
          <c:idx val="0"/>
          <c:order val="0"/>
          <c:tx>
            <c:strRef>
              <c:f>QUALIDADE!$F$8</c:f>
              <c:strCache>
                <c:ptCount val="1"/>
                <c:pt idx="0">
                  <c:v>[NOME DO INDICADOR]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QUALIDADE!$E$9:$E$10</c:f>
              <c:strCache>
                <c:ptCount val="2"/>
                <c:pt idx="0">
                  <c:v>[NOME FATOR1]</c:v>
                </c:pt>
                <c:pt idx="1">
                  <c:v>[NOME FATOR2]</c:v>
                </c:pt>
              </c:strCache>
            </c:strRef>
          </c:cat>
          <c:val>
            <c:numRef>
              <c:f>QUALIDADE!$F$9:$F$10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48125"/>
          <c:w val="0.335"/>
          <c:h val="0.4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2"/>
          <c:y val="0.2725"/>
          <c:w val="0.656"/>
          <c:h val="0.67025"/>
        </c:manualLayout>
      </c:layout>
      <c:pieChart>
        <c:varyColors val="1"/>
        <c:ser>
          <c:idx val="0"/>
          <c:order val="0"/>
          <c:tx>
            <c:strRef>
              <c:f>QUALIDADE!$F$13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QUALIDADE!$E$14:$E$15</c:f>
              <c:numCache>
                <c:ptCount val="2"/>
              </c:numCache>
            </c:numRef>
          </c:cat>
          <c:val>
            <c:numRef>
              <c:f>QUALIDADE!$F$14:$F$15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8125"/>
          <c:w val="0.11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2"/>
          <c:y val="0.2725"/>
          <c:w val="0.656"/>
          <c:h val="0.67025"/>
        </c:manualLayout>
      </c:layout>
      <c:pieChart>
        <c:varyColors val="1"/>
        <c:ser>
          <c:idx val="0"/>
          <c:order val="0"/>
          <c:tx>
            <c:strRef>
              <c:f>QUALIDADE!$F$18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QUALIDADE!$E$19:$E$20</c:f>
              <c:numCache>
                <c:ptCount val="2"/>
              </c:numCache>
            </c:numRef>
          </c:cat>
          <c:val>
            <c:numRef>
              <c:f>QUALIDADE!$F$19:$F$20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8125"/>
          <c:w val="0.11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9"/>
          <c:y val="0.429"/>
          <c:w val="0.476"/>
          <c:h val="0.5135"/>
        </c:manualLayout>
      </c:layout>
      <c:pieChart>
        <c:varyColors val="1"/>
        <c:ser>
          <c:idx val="0"/>
          <c:order val="0"/>
          <c:tx>
            <c:strRef>
              <c:f>QUALIDADE!$J$8</c:f>
              <c:strCache>
                <c:ptCount val="1"/>
                <c:pt idx="0">
                  <c:v>[NOME DO INDICADOR]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QUALIDADE!$I$9:$I$10</c:f>
              <c:strCache>
                <c:ptCount val="2"/>
                <c:pt idx="0">
                  <c:v>[NOME FATOR1]</c:v>
                </c:pt>
                <c:pt idx="1">
                  <c:v>[NOME FATOR2]</c:v>
                </c:pt>
              </c:strCache>
            </c:strRef>
          </c:cat>
          <c:val>
            <c:numRef>
              <c:f>QUALIDADE!$J$9:$J$10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48125"/>
          <c:w val="0.31675"/>
          <c:h val="0.4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375"/>
          <c:y val="0.2725"/>
          <c:w val="0.621"/>
          <c:h val="0.67025"/>
        </c:manualLayout>
      </c:layout>
      <c:pieChart>
        <c:varyColors val="1"/>
        <c:ser>
          <c:idx val="0"/>
          <c:order val="0"/>
          <c:tx>
            <c:strRef>
              <c:f>QUALIDADE!$J$13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QUALIDADE!$I$14:$I$15</c:f>
              <c:numCache>
                <c:ptCount val="2"/>
              </c:numCache>
            </c:numRef>
          </c:cat>
          <c:val>
            <c:numRef>
              <c:f>QUALIDADE!$J$14:$J$15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8125"/>
          <c:w val="0.104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NVOLVIDOS!A1" /><Relationship Id="rId3" Type="http://schemas.openxmlformats.org/officeDocument/2006/relationships/hyperlink" Target="#ENVOLVIDOS!A1" /><Relationship Id="rId4" Type="http://schemas.openxmlformats.org/officeDocument/2006/relationships/image" Target="../media/image2.png" /><Relationship Id="rId5" Type="http://schemas.openxmlformats.org/officeDocument/2006/relationships/hyperlink" Target="#PLANO!A1" /><Relationship Id="rId6" Type="http://schemas.openxmlformats.org/officeDocument/2006/relationships/hyperlink" Target="#PLANO!A1" /><Relationship Id="rId7" Type="http://schemas.openxmlformats.org/officeDocument/2006/relationships/image" Target="../media/image3.png" /><Relationship Id="rId8" Type="http://schemas.openxmlformats.org/officeDocument/2006/relationships/hyperlink" Target="#AQUISI&#199;&#213;ES!A1" /><Relationship Id="rId9" Type="http://schemas.openxmlformats.org/officeDocument/2006/relationships/hyperlink" Target="#AQUISI&#199;&#213;ES!A1" /><Relationship Id="rId10" Type="http://schemas.openxmlformats.org/officeDocument/2006/relationships/image" Target="../media/image4.png" /><Relationship Id="rId11" Type="http://schemas.openxmlformats.org/officeDocument/2006/relationships/hyperlink" Target="#DESCRI&#199;&#195;O!A1" /><Relationship Id="rId12" Type="http://schemas.openxmlformats.org/officeDocument/2006/relationships/hyperlink" Target="#DESCRI&#199;&#195;O!A1" /><Relationship Id="rId13" Type="http://schemas.openxmlformats.org/officeDocument/2006/relationships/image" Target="../media/image5.png" /><Relationship Id="rId14" Type="http://schemas.openxmlformats.org/officeDocument/2006/relationships/hyperlink" Target="#LI&#199;&#213;ES!A1" /><Relationship Id="rId15" Type="http://schemas.openxmlformats.org/officeDocument/2006/relationships/hyperlink" Target="#LI&#199;&#213;ES!A1" /><Relationship Id="rId16" Type="http://schemas.openxmlformats.org/officeDocument/2006/relationships/image" Target="../media/image6.png" /><Relationship Id="rId17" Type="http://schemas.openxmlformats.org/officeDocument/2006/relationships/hyperlink" Target="#RISCOS!A1" /><Relationship Id="rId18" Type="http://schemas.openxmlformats.org/officeDocument/2006/relationships/hyperlink" Target="#RISCOS!A1" /><Relationship Id="rId19" Type="http://schemas.openxmlformats.org/officeDocument/2006/relationships/image" Target="../media/image7.png" /><Relationship Id="rId20" Type="http://schemas.openxmlformats.org/officeDocument/2006/relationships/hyperlink" Target="#RELAT&#211;RIOS!A1" /><Relationship Id="rId21" Type="http://schemas.openxmlformats.org/officeDocument/2006/relationships/hyperlink" Target="#RELAT&#211;RIOS!A1" /><Relationship Id="rId22" Type="http://schemas.openxmlformats.org/officeDocument/2006/relationships/image" Target="../media/image8.png" /><Relationship Id="rId23" Type="http://schemas.openxmlformats.org/officeDocument/2006/relationships/hyperlink" Target="#COMUNICA&#199;&#195;O!A1" /><Relationship Id="rId24" Type="http://schemas.openxmlformats.org/officeDocument/2006/relationships/hyperlink" Target="#COMUNICA&#199;&#195;O!A1" /><Relationship Id="rId25" Type="http://schemas.openxmlformats.org/officeDocument/2006/relationships/image" Target="../media/image9.png" /><Relationship Id="rId26" Type="http://schemas.openxmlformats.org/officeDocument/2006/relationships/hyperlink" Target="#QUALIDADE!A1" /><Relationship Id="rId27" Type="http://schemas.openxmlformats.org/officeDocument/2006/relationships/hyperlink" Target="#QUALIDADE!A1" /><Relationship Id="rId28" Type="http://schemas.openxmlformats.org/officeDocument/2006/relationships/image" Target="../media/image10.wmf" /><Relationship Id="rId29" Type="http://schemas.openxmlformats.org/officeDocument/2006/relationships/image" Target="../media/image11.png" /><Relationship Id="rId30" Type="http://schemas.openxmlformats.org/officeDocument/2006/relationships/hyperlink" Target="#CUSTOS!A1" /><Relationship Id="rId31" Type="http://schemas.openxmlformats.org/officeDocument/2006/relationships/hyperlink" Target="#CUSTO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Relationship Id="rId4" Type="http://schemas.openxmlformats.org/officeDocument/2006/relationships/image" Target="../media/image10.wmf" /><Relationship Id="rId5" Type="http://schemas.openxmlformats.org/officeDocument/2006/relationships/image" Target="../media/image13.png" /><Relationship Id="rId6" Type="http://schemas.openxmlformats.org/officeDocument/2006/relationships/hyperlink" Target="#'ACOMP ATIV'!A1" /><Relationship Id="rId7" Type="http://schemas.openxmlformats.org/officeDocument/2006/relationships/hyperlink" Target="#'ACOMP ATIV'!A1" /><Relationship Id="rId8" Type="http://schemas.openxmlformats.org/officeDocument/2006/relationships/image" Target="../media/image14.png" /><Relationship Id="rId9" Type="http://schemas.openxmlformats.org/officeDocument/2006/relationships/hyperlink" Target="#GANTT!A1" /><Relationship Id="rId10" Type="http://schemas.openxmlformats.org/officeDocument/2006/relationships/hyperlink" Target="#GANTT!A1" /><Relationship Id="rId11" Type="http://schemas.openxmlformats.org/officeDocument/2006/relationships/image" Target="../media/image15.png" /><Relationship Id="rId12" Type="http://schemas.openxmlformats.org/officeDocument/2006/relationships/hyperlink" Target="#'GRAF INDICADORES'!A1" /><Relationship Id="rId13" Type="http://schemas.openxmlformats.org/officeDocument/2006/relationships/hyperlink" Target="#'GRAF INDICADORES'!A1" /><Relationship Id="rId14" Type="http://schemas.openxmlformats.org/officeDocument/2006/relationships/image" Target="../media/image16.png" /><Relationship Id="rId15" Type="http://schemas.openxmlformats.org/officeDocument/2006/relationships/hyperlink" Target="#'SOLIC OR&#199;AMENTO'!A1" /><Relationship Id="rId16" Type="http://schemas.openxmlformats.org/officeDocument/2006/relationships/hyperlink" Target="#'SOLIC OR&#199;AMENTO'!A1" /><Relationship Id="rId17" Type="http://schemas.openxmlformats.org/officeDocument/2006/relationships/image" Target="../media/image17.png" /><Relationship Id="rId18" Type="http://schemas.openxmlformats.org/officeDocument/2006/relationships/hyperlink" Target="#'COMP OR&#199;AMENTO'!A1" /><Relationship Id="rId19" Type="http://schemas.openxmlformats.org/officeDocument/2006/relationships/hyperlink" Target="#'COMP OR&#199;AMENTO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RELAT&#211;RIOS!A1" /><Relationship Id="rId3" Type="http://schemas.openxmlformats.org/officeDocument/2006/relationships/hyperlink" Target="#RELAT&#211;RIOS!A1" /><Relationship Id="rId4" Type="http://schemas.openxmlformats.org/officeDocument/2006/relationships/image" Target="../media/image12.png" /><Relationship Id="rId5" Type="http://schemas.openxmlformats.org/officeDocument/2006/relationships/hyperlink" Target="#'PG INICIAL'!A1" /><Relationship Id="rId6" Type="http://schemas.openxmlformats.org/officeDocument/2006/relationships/hyperlink" Target="#'PG INICIAL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png" /><Relationship Id="rId3" Type="http://schemas.openxmlformats.org/officeDocument/2006/relationships/hyperlink" Target="#'PG INICIAL'!A1" /><Relationship Id="rId4" Type="http://schemas.openxmlformats.org/officeDocument/2006/relationships/hyperlink" Target="#'PG INICIAL'!A1" /><Relationship Id="rId5" Type="http://schemas.openxmlformats.org/officeDocument/2006/relationships/image" Target="../media/image7.png" /><Relationship Id="rId6" Type="http://schemas.openxmlformats.org/officeDocument/2006/relationships/hyperlink" Target="#RELAT&#211;RIOS!A1" /><Relationship Id="rId7" Type="http://schemas.openxmlformats.org/officeDocument/2006/relationships/hyperlink" Target="#RELAT&#211;RIO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image" Target="../media/image7.png" /><Relationship Id="rId11" Type="http://schemas.openxmlformats.org/officeDocument/2006/relationships/hyperlink" Target="#RELAT&#211;RIOS!A1" /><Relationship Id="rId12" Type="http://schemas.openxmlformats.org/officeDocument/2006/relationships/hyperlink" Target="#RELAT&#211;RIOS!A1" /><Relationship Id="rId13" Type="http://schemas.openxmlformats.org/officeDocument/2006/relationships/image" Target="../media/image12.png" /><Relationship Id="rId14" Type="http://schemas.openxmlformats.org/officeDocument/2006/relationships/hyperlink" Target="#'PG INICIAL'!A1" /><Relationship Id="rId15" Type="http://schemas.openxmlformats.org/officeDocument/2006/relationships/hyperlink" Target="#'PG INICIAL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RELAT&#211;RIOS!A1" /><Relationship Id="rId3" Type="http://schemas.openxmlformats.org/officeDocument/2006/relationships/hyperlink" Target="#RELAT&#211;RIOS!A1" /><Relationship Id="rId4" Type="http://schemas.openxmlformats.org/officeDocument/2006/relationships/image" Target="../media/image12.png" /><Relationship Id="rId5" Type="http://schemas.openxmlformats.org/officeDocument/2006/relationships/hyperlink" Target="#'PG INICIAL'!A1" /><Relationship Id="rId6" Type="http://schemas.openxmlformats.org/officeDocument/2006/relationships/hyperlink" Target="#'PG INICIAL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RELAT&#211;RIOS!A1" /><Relationship Id="rId3" Type="http://schemas.openxmlformats.org/officeDocument/2006/relationships/hyperlink" Target="#RELAT&#211;RIOS!A1" /><Relationship Id="rId4" Type="http://schemas.openxmlformats.org/officeDocument/2006/relationships/image" Target="../media/image12.png" /><Relationship Id="rId5" Type="http://schemas.openxmlformats.org/officeDocument/2006/relationships/hyperlink" Target="#'PG INICIAL'!A1" /><Relationship Id="rId6" Type="http://schemas.openxmlformats.org/officeDocument/2006/relationships/hyperlink" Target="#'PG INICIAL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'PG INICIAL'!A1" /><Relationship Id="rId3" Type="http://schemas.openxmlformats.org/officeDocument/2006/relationships/hyperlink" Target="#'PG INICIA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7</xdr:row>
      <xdr:rowOff>19050</xdr:rowOff>
    </xdr:from>
    <xdr:to>
      <xdr:col>2</xdr:col>
      <xdr:colOff>1123950</xdr:colOff>
      <xdr:row>7</xdr:row>
      <xdr:rowOff>904875</xdr:rowOff>
    </xdr:to>
    <xdr:pic>
      <xdr:nvPicPr>
        <xdr:cNvPr id="1" name="Imagem 6" descr="j0433925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4765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7</xdr:row>
      <xdr:rowOff>0</xdr:rowOff>
    </xdr:from>
    <xdr:to>
      <xdr:col>3</xdr:col>
      <xdr:colOff>1152525</xdr:colOff>
      <xdr:row>7</xdr:row>
      <xdr:rowOff>942975</xdr:rowOff>
    </xdr:to>
    <xdr:pic>
      <xdr:nvPicPr>
        <xdr:cNvPr id="2" name="Imagem 7" descr="j0434854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24574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9</xdr:row>
      <xdr:rowOff>0</xdr:rowOff>
    </xdr:from>
    <xdr:to>
      <xdr:col>2</xdr:col>
      <xdr:colOff>1152525</xdr:colOff>
      <xdr:row>9</xdr:row>
      <xdr:rowOff>923925</xdr:rowOff>
    </xdr:to>
    <xdr:pic>
      <xdr:nvPicPr>
        <xdr:cNvPr id="3" name="Imagem 9" descr="j0431631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3676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180975</xdr:rowOff>
    </xdr:from>
    <xdr:to>
      <xdr:col>1</xdr:col>
      <xdr:colOff>1133475</xdr:colOff>
      <xdr:row>7</xdr:row>
      <xdr:rowOff>923925</xdr:rowOff>
    </xdr:to>
    <xdr:pic>
      <xdr:nvPicPr>
        <xdr:cNvPr id="4" name="Imagem 10" descr="j0432663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14475" y="24479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11</xdr:row>
      <xdr:rowOff>19050</xdr:rowOff>
    </xdr:from>
    <xdr:to>
      <xdr:col>2</xdr:col>
      <xdr:colOff>1143000</xdr:colOff>
      <xdr:row>11</xdr:row>
      <xdr:rowOff>942975</xdr:rowOff>
    </xdr:to>
    <xdr:pic>
      <xdr:nvPicPr>
        <xdr:cNvPr id="5" name="Imagem 11" descr="j0432645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49149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</xdr:row>
      <xdr:rowOff>0</xdr:rowOff>
    </xdr:from>
    <xdr:to>
      <xdr:col>1</xdr:col>
      <xdr:colOff>1143000</xdr:colOff>
      <xdr:row>9</xdr:row>
      <xdr:rowOff>923925</xdr:rowOff>
    </xdr:to>
    <xdr:pic>
      <xdr:nvPicPr>
        <xdr:cNvPr id="6" name="Imagem 13" descr="j0434829.pn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33525" y="3676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11</xdr:row>
      <xdr:rowOff>0</xdr:rowOff>
    </xdr:from>
    <xdr:to>
      <xdr:col>3</xdr:col>
      <xdr:colOff>1133475</xdr:colOff>
      <xdr:row>11</xdr:row>
      <xdr:rowOff>895350</xdr:rowOff>
    </xdr:to>
    <xdr:pic>
      <xdr:nvPicPr>
        <xdr:cNvPr id="7" name="Imagem 14" descr="j0432661.pn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57675" y="48958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</xdr:row>
      <xdr:rowOff>19050</xdr:rowOff>
    </xdr:from>
    <xdr:to>
      <xdr:col>4</xdr:col>
      <xdr:colOff>1123950</xdr:colOff>
      <xdr:row>7</xdr:row>
      <xdr:rowOff>942975</xdr:rowOff>
    </xdr:to>
    <xdr:pic>
      <xdr:nvPicPr>
        <xdr:cNvPr id="8" name="Imagem 15" descr="j0433948.pn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72125" y="24765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9</xdr:row>
      <xdr:rowOff>19050</xdr:rowOff>
    </xdr:from>
    <xdr:to>
      <xdr:col>4</xdr:col>
      <xdr:colOff>1133475</xdr:colOff>
      <xdr:row>9</xdr:row>
      <xdr:rowOff>933450</xdr:rowOff>
    </xdr:to>
    <xdr:pic>
      <xdr:nvPicPr>
        <xdr:cNvPr id="9" name="Imagem 16" descr="j0434832.pn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91175" y="36957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76200</xdr:rowOff>
    </xdr:from>
    <xdr:to>
      <xdr:col>4</xdr:col>
      <xdr:colOff>647700</xdr:colOff>
      <xdr:row>1</xdr:row>
      <xdr:rowOff>28575</xdr:rowOff>
    </xdr:to>
    <xdr:pic>
      <xdr:nvPicPr>
        <xdr:cNvPr id="10" name="Imagem 11" descr="GPSim.wm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28825" y="76200"/>
          <a:ext cx="3990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9</xdr:row>
      <xdr:rowOff>0</xdr:rowOff>
    </xdr:from>
    <xdr:to>
      <xdr:col>3</xdr:col>
      <xdr:colOff>1152525</xdr:colOff>
      <xdr:row>9</xdr:row>
      <xdr:rowOff>923925</xdr:rowOff>
    </xdr:to>
    <xdr:pic>
      <xdr:nvPicPr>
        <xdr:cNvPr id="11" name="Imagem 9" descr="j0431631.png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48150" y="3676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638175</xdr:rowOff>
    </xdr:to>
    <xdr:pic>
      <xdr:nvPicPr>
        <xdr:cNvPr id="1" name="Imagem 3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1314450</xdr:colOff>
      <xdr:row>0</xdr:row>
      <xdr:rowOff>1114425</xdr:rowOff>
    </xdr:to>
    <xdr:pic>
      <xdr:nvPicPr>
        <xdr:cNvPr id="2" name="Imagem 11" descr="GPSim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38100"/>
          <a:ext cx="3990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285750</xdr:rowOff>
    </xdr:from>
    <xdr:to>
      <xdr:col>0</xdr:col>
      <xdr:colOff>1162050</xdr:colOff>
      <xdr:row>3</xdr:row>
      <xdr:rowOff>828675</xdr:rowOff>
    </xdr:to>
    <xdr:pic>
      <xdr:nvPicPr>
        <xdr:cNvPr id="3" name="Imagem 10" descr="j0433921.pn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0003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</xdr:row>
      <xdr:rowOff>95250</xdr:rowOff>
    </xdr:from>
    <xdr:to>
      <xdr:col>1</xdr:col>
      <xdr:colOff>1162050</xdr:colOff>
      <xdr:row>3</xdr:row>
      <xdr:rowOff>942975</xdr:rowOff>
    </xdr:to>
    <xdr:pic>
      <xdr:nvPicPr>
        <xdr:cNvPr id="4" name="Imagem 10" descr="j0433921.pn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6875" y="28098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</xdr:row>
      <xdr:rowOff>95250</xdr:rowOff>
    </xdr:from>
    <xdr:to>
      <xdr:col>2</xdr:col>
      <xdr:colOff>1162050</xdr:colOff>
      <xdr:row>3</xdr:row>
      <xdr:rowOff>942975</xdr:rowOff>
    </xdr:to>
    <xdr:pic>
      <xdr:nvPicPr>
        <xdr:cNvPr id="5" name="Imagem 10" descr="j0433921.pn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19425" y="28098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</xdr:row>
      <xdr:rowOff>28575</xdr:rowOff>
    </xdr:from>
    <xdr:to>
      <xdr:col>3</xdr:col>
      <xdr:colOff>1114425</xdr:colOff>
      <xdr:row>3</xdr:row>
      <xdr:rowOff>971550</xdr:rowOff>
    </xdr:to>
    <xdr:pic>
      <xdr:nvPicPr>
        <xdr:cNvPr id="6" name="Imagem 10" descr="j0433921.png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29100" y="274320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</xdr:row>
      <xdr:rowOff>28575</xdr:rowOff>
    </xdr:from>
    <xdr:to>
      <xdr:col>4</xdr:col>
      <xdr:colOff>1104900</xdr:colOff>
      <xdr:row>3</xdr:row>
      <xdr:rowOff>904875</xdr:rowOff>
    </xdr:to>
    <xdr:pic>
      <xdr:nvPicPr>
        <xdr:cNvPr id="7" name="Imagem 10" descr="j0433921.png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38800" y="27432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11</xdr:row>
      <xdr:rowOff>19050</xdr:rowOff>
    </xdr:from>
    <xdr:to>
      <xdr:col>5</xdr:col>
      <xdr:colOff>990600</xdr:colOff>
      <xdr:row>15</xdr:row>
      <xdr:rowOff>28575</xdr:rowOff>
    </xdr:to>
    <xdr:pic>
      <xdr:nvPicPr>
        <xdr:cNvPr id="1" name="Imagem 14" descr="j043266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6955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</xdr:row>
      <xdr:rowOff>47625</xdr:rowOff>
    </xdr:from>
    <xdr:to>
      <xdr:col>5</xdr:col>
      <xdr:colOff>952500</xdr:colOff>
      <xdr:row>7</xdr:row>
      <xdr:rowOff>180975</xdr:rowOff>
    </xdr:to>
    <xdr:pic>
      <xdr:nvPicPr>
        <xdr:cNvPr id="2" name="Imagem 1" descr="j0431627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3906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12</xdr:col>
      <xdr:colOff>428625</xdr:colOff>
      <xdr:row>99</xdr:row>
      <xdr:rowOff>114300</xdr:rowOff>
    </xdr:to>
    <xdr:graphicFrame>
      <xdr:nvGraphicFramePr>
        <xdr:cNvPr id="1" name="Gráfico 1"/>
        <xdr:cNvGraphicFramePr/>
      </xdr:nvGraphicFramePr>
      <xdr:xfrm>
        <a:off x="0" y="1304925"/>
        <a:ext cx="22164675" cy="1811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8610600</xdr:colOff>
      <xdr:row>0</xdr:row>
      <xdr:rowOff>38100</xdr:rowOff>
    </xdr:from>
    <xdr:to>
      <xdr:col>2</xdr:col>
      <xdr:colOff>9134475</xdr:colOff>
      <xdr:row>2</xdr:row>
      <xdr:rowOff>104775</xdr:rowOff>
    </xdr:to>
    <xdr:pic>
      <xdr:nvPicPr>
        <xdr:cNvPr id="2" name="Imagem 1" descr="j0431627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9696450</xdr:colOff>
      <xdr:row>0</xdr:row>
      <xdr:rowOff>9525</xdr:rowOff>
    </xdr:from>
    <xdr:to>
      <xdr:col>2</xdr:col>
      <xdr:colOff>10248900</xdr:colOff>
      <xdr:row>2</xdr:row>
      <xdr:rowOff>104775</xdr:rowOff>
    </xdr:to>
    <xdr:pic>
      <xdr:nvPicPr>
        <xdr:cNvPr id="3" name="Imagem 14" descr="j0432661.pn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15650" y="95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0" y="1390650"/>
        <a:ext cx="19145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161925</xdr:rowOff>
    </xdr:from>
    <xdr:to>
      <xdr:col>1</xdr:col>
      <xdr:colOff>0</xdr:colOff>
      <xdr:row>23</xdr:row>
      <xdr:rowOff>123825</xdr:rowOff>
    </xdr:to>
    <xdr:graphicFrame>
      <xdr:nvGraphicFramePr>
        <xdr:cNvPr id="2" name="Gráfico 2"/>
        <xdr:cNvGraphicFramePr/>
      </xdr:nvGraphicFramePr>
      <xdr:xfrm>
        <a:off x="0" y="3257550"/>
        <a:ext cx="19145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123825</xdr:rowOff>
    </xdr:from>
    <xdr:to>
      <xdr:col>1</xdr:col>
      <xdr:colOff>0</xdr:colOff>
      <xdr:row>33</xdr:row>
      <xdr:rowOff>85725</xdr:rowOff>
    </xdr:to>
    <xdr:graphicFrame>
      <xdr:nvGraphicFramePr>
        <xdr:cNvPr id="3" name="Gráfico 3"/>
        <xdr:cNvGraphicFramePr/>
      </xdr:nvGraphicFramePr>
      <xdr:xfrm>
        <a:off x="0" y="5124450"/>
        <a:ext cx="191452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</xdr:row>
      <xdr:rowOff>9525</xdr:rowOff>
    </xdr:from>
    <xdr:to>
      <xdr:col>3</xdr:col>
      <xdr:colOff>0</xdr:colOff>
      <xdr:row>13</xdr:row>
      <xdr:rowOff>161925</xdr:rowOff>
    </xdr:to>
    <xdr:graphicFrame>
      <xdr:nvGraphicFramePr>
        <xdr:cNvPr id="4" name="Gráfico 4"/>
        <xdr:cNvGraphicFramePr/>
      </xdr:nvGraphicFramePr>
      <xdr:xfrm>
        <a:off x="2076450" y="1390650"/>
        <a:ext cx="19050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13</xdr:row>
      <xdr:rowOff>161925</xdr:rowOff>
    </xdr:from>
    <xdr:to>
      <xdr:col>3</xdr:col>
      <xdr:colOff>0</xdr:colOff>
      <xdr:row>23</xdr:row>
      <xdr:rowOff>123825</xdr:rowOff>
    </xdr:to>
    <xdr:graphicFrame>
      <xdr:nvGraphicFramePr>
        <xdr:cNvPr id="5" name="Gráfico 5"/>
        <xdr:cNvGraphicFramePr/>
      </xdr:nvGraphicFramePr>
      <xdr:xfrm>
        <a:off x="2076450" y="3257550"/>
        <a:ext cx="190500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23</xdr:row>
      <xdr:rowOff>123825</xdr:rowOff>
    </xdr:from>
    <xdr:to>
      <xdr:col>3</xdr:col>
      <xdr:colOff>0</xdr:colOff>
      <xdr:row>33</xdr:row>
      <xdr:rowOff>85725</xdr:rowOff>
    </xdr:to>
    <xdr:graphicFrame>
      <xdr:nvGraphicFramePr>
        <xdr:cNvPr id="6" name="Gráfico 6"/>
        <xdr:cNvGraphicFramePr/>
      </xdr:nvGraphicFramePr>
      <xdr:xfrm>
        <a:off x="2076450" y="5124450"/>
        <a:ext cx="190500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142875</xdr:colOff>
      <xdr:row>4</xdr:row>
      <xdr:rowOff>9525</xdr:rowOff>
    </xdr:from>
    <xdr:to>
      <xdr:col>4</xdr:col>
      <xdr:colOff>2000250</xdr:colOff>
      <xdr:row>13</xdr:row>
      <xdr:rowOff>161925</xdr:rowOff>
    </xdr:to>
    <xdr:graphicFrame>
      <xdr:nvGraphicFramePr>
        <xdr:cNvPr id="7" name="Gráfico 7"/>
        <xdr:cNvGraphicFramePr/>
      </xdr:nvGraphicFramePr>
      <xdr:xfrm>
        <a:off x="4124325" y="1390650"/>
        <a:ext cx="200977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142875</xdr:colOff>
      <xdr:row>13</xdr:row>
      <xdr:rowOff>161925</xdr:rowOff>
    </xdr:from>
    <xdr:to>
      <xdr:col>4</xdr:col>
      <xdr:colOff>2000250</xdr:colOff>
      <xdr:row>23</xdr:row>
      <xdr:rowOff>123825</xdr:rowOff>
    </xdr:to>
    <xdr:graphicFrame>
      <xdr:nvGraphicFramePr>
        <xdr:cNvPr id="8" name="Gráfico 8"/>
        <xdr:cNvGraphicFramePr/>
      </xdr:nvGraphicFramePr>
      <xdr:xfrm>
        <a:off x="4124325" y="3257550"/>
        <a:ext cx="200977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142875</xdr:colOff>
      <xdr:row>23</xdr:row>
      <xdr:rowOff>123825</xdr:rowOff>
    </xdr:from>
    <xdr:to>
      <xdr:col>4</xdr:col>
      <xdr:colOff>2000250</xdr:colOff>
      <xdr:row>33</xdr:row>
      <xdr:rowOff>85725</xdr:rowOff>
    </xdr:to>
    <xdr:graphicFrame>
      <xdr:nvGraphicFramePr>
        <xdr:cNvPr id="9" name="Gráfico 9"/>
        <xdr:cNvGraphicFramePr/>
      </xdr:nvGraphicFramePr>
      <xdr:xfrm>
        <a:off x="4124325" y="5124450"/>
        <a:ext cx="200977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6</xdr:col>
      <xdr:colOff>219075</xdr:colOff>
      <xdr:row>11</xdr:row>
      <xdr:rowOff>19050</xdr:rowOff>
    </xdr:from>
    <xdr:to>
      <xdr:col>6</xdr:col>
      <xdr:colOff>990600</xdr:colOff>
      <xdr:row>15</xdr:row>
      <xdr:rowOff>28575</xdr:rowOff>
    </xdr:to>
    <xdr:pic>
      <xdr:nvPicPr>
        <xdr:cNvPr id="10" name="Imagem 14" descr="j0432661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81825" y="27336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</xdr:row>
      <xdr:rowOff>47625</xdr:rowOff>
    </xdr:from>
    <xdr:to>
      <xdr:col>6</xdr:col>
      <xdr:colOff>952500</xdr:colOff>
      <xdr:row>7</xdr:row>
      <xdr:rowOff>180975</xdr:rowOff>
    </xdr:to>
    <xdr:pic>
      <xdr:nvPicPr>
        <xdr:cNvPr id="11" name="Imagem 1" descr="j0431627.pn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10400" y="14287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11</xdr:row>
      <xdr:rowOff>19050</xdr:rowOff>
    </xdr:from>
    <xdr:to>
      <xdr:col>5</xdr:col>
      <xdr:colOff>990600</xdr:colOff>
      <xdr:row>15</xdr:row>
      <xdr:rowOff>28575</xdr:rowOff>
    </xdr:to>
    <xdr:pic>
      <xdr:nvPicPr>
        <xdr:cNvPr id="1" name="Imagem 1" descr="j043266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5146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</xdr:row>
      <xdr:rowOff>47625</xdr:rowOff>
    </xdr:from>
    <xdr:to>
      <xdr:col>5</xdr:col>
      <xdr:colOff>952500</xdr:colOff>
      <xdr:row>7</xdr:row>
      <xdr:rowOff>180975</xdr:rowOff>
    </xdr:to>
    <xdr:pic>
      <xdr:nvPicPr>
        <xdr:cNvPr id="2" name="Imagem 1" descr="j0431627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1190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13</xdr:row>
      <xdr:rowOff>19050</xdr:rowOff>
    </xdr:from>
    <xdr:to>
      <xdr:col>10</xdr:col>
      <xdr:colOff>990600</xdr:colOff>
      <xdr:row>17</xdr:row>
      <xdr:rowOff>28575</xdr:rowOff>
    </xdr:to>
    <xdr:pic>
      <xdr:nvPicPr>
        <xdr:cNvPr id="1" name="Imagem 14" descr="j043266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31051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47625</xdr:rowOff>
    </xdr:from>
    <xdr:to>
      <xdr:col>10</xdr:col>
      <xdr:colOff>952500</xdr:colOff>
      <xdr:row>9</xdr:row>
      <xdr:rowOff>180975</xdr:rowOff>
    </xdr:to>
    <xdr:pic>
      <xdr:nvPicPr>
        <xdr:cNvPr id="2" name="Imagem 1" descr="j0431627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18002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2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400050</xdr:rowOff>
    </xdr:to>
    <xdr:pic>
      <xdr:nvPicPr>
        <xdr:cNvPr id="1" name="Imagem 3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400050</xdr:rowOff>
    </xdr:to>
    <xdr:pic>
      <xdr:nvPicPr>
        <xdr:cNvPr id="1" name="Imagem 2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Imagem 1" descr="j0431627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47" customWidth="1"/>
    <col min="2" max="5" width="20.28125" style="47" customWidth="1"/>
    <col min="6" max="6" width="19.7109375" style="47" customWidth="1"/>
    <col min="7" max="16384" width="9.140625" style="47" customWidth="1"/>
  </cols>
  <sheetData>
    <row r="1" spans="1:6" ht="88.5" customHeight="1">
      <c r="A1" s="168"/>
      <c r="B1" s="168"/>
      <c r="C1" s="168"/>
      <c r="D1" s="168"/>
      <c r="E1" s="168"/>
      <c r="F1" s="168"/>
    </row>
    <row r="2" ht="10.5" customHeight="1">
      <c r="A2" s="48"/>
    </row>
    <row r="3" spans="1:6" ht="15.75" thickBot="1">
      <c r="A3" s="49" t="s">
        <v>41</v>
      </c>
      <c r="F3" s="50" t="s">
        <v>42</v>
      </c>
    </row>
    <row r="4" spans="1:6" ht="24" thickBot="1">
      <c r="A4" s="272" t="s">
        <v>116</v>
      </c>
      <c r="B4" s="273"/>
      <c r="C4" s="273"/>
      <c r="D4" s="273"/>
      <c r="E4" s="274"/>
      <c r="F4" s="51" t="s">
        <v>118</v>
      </c>
    </row>
    <row r="5" spans="1:5" ht="15.75" thickBot="1">
      <c r="A5" s="49" t="s">
        <v>13</v>
      </c>
      <c r="E5" s="50"/>
    </row>
    <row r="6" spans="1:6" ht="24" thickBot="1">
      <c r="A6" s="272" t="s">
        <v>117</v>
      </c>
      <c r="B6" s="273"/>
      <c r="C6" s="273"/>
      <c r="D6" s="273"/>
      <c r="E6" s="273"/>
      <c r="F6" s="274"/>
    </row>
    <row r="7" ht="15"/>
    <row r="8" spans="2:5" ht="85.5" customHeight="1">
      <c r="B8" s="50" t="s">
        <v>53</v>
      </c>
      <c r="C8" s="50" t="s">
        <v>43</v>
      </c>
      <c r="D8" s="50" t="s">
        <v>31</v>
      </c>
      <c r="E8" s="78" t="s">
        <v>44</v>
      </c>
    </row>
    <row r="9" spans="2:4" ht="10.5" customHeight="1">
      <c r="B9" s="50"/>
      <c r="C9" s="50"/>
      <c r="D9" s="50"/>
    </row>
    <row r="10" spans="2:5" ht="85.5" customHeight="1">
      <c r="B10" s="50" t="s">
        <v>86</v>
      </c>
      <c r="C10" s="50" t="s">
        <v>84</v>
      </c>
      <c r="D10" s="50" t="s">
        <v>45</v>
      </c>
      <c r="E10" s="50" t="s">
        <v>21</v>
      </c>
    </row>
    <row r="11" spans="2:4" ht="10.5" customHeight="1">
      <c r="B11" s="50"/>
      <c r="C11" s="50"/>
      <c r="D11" s="50"/>
    </row>
    <row r="12" spans="3:4" ht="85.5" customHeight="1">
      <c r="C12" s="50" t="s">
        <v>46</v>
      </c>
      <c r="D12" s="50" t="s">
        <v>47</v>
      </c>
    </row>
    <row r="15" ht="15.75" thickBot="1"/>
    <row r="16" spans="1:6" ht="15.75" thickBot="1">
      <c r="A16" s="275">
        <f ca="1">TODAY()</f>
        <v>40091</v>
      </c>
      <c r="B16" s="276"/>
      <c r="C16" s="276"/>
      <c r="D16" s="276"/>
      <c r="E16" s="276"/>
      <c r="F16" s="277"/>
    </row>
    <row r="17" spans="1:6" ht="15">
      <c r="A17" s="369" t="s">
        <v>170</v>
      </c>
      <c r="B17" s="369"/>
      <c r="C17" s="369"/>
      <c r="D17" s="369"/>
      <c r="E17" s="369"/>
      <c r="F17" s="369"/>
    </row>
  </sheetData>
  <sheetProtection/>
  <mergeCells count="4">
    <mergeCell ref="A4:E4"/>
    <mergeCell ref="A6:F6"/>
    <mergeCell ref="A16:F16"/>
    <mergeCell ref="A17:F1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47" customWidth="1"/>
    <col min="2" max="2" width="22.140625" style="47" customWidth="1"/>
    <col min="3" max="4" width="27.421875" style="47" customWidth="1"/>
    <col min="5" max="5" width="32.00390625" style="47" customWidth="1"/>
    <col min="6" max="16384" width="9.140625" style="47" customWidth="1"/>
  </cols>
  <sheetData>
    <row r="1" spans="1:5" ht="48" customHeight="1" thickBot="1">
      <c r="A1" s="287" t="s">
        <v>73</v>
      </c>
      <c r="B1" s="288"/>
      <c r="C1" s="288"/>
      <c r="D1" s="288"/>
      <c r="E1" s="289"/>
    </row>
    <row r="2" spans="1:5" ht="15.75" thickBot="1">
      <c r="A2" s="171" t="s">
        <v>0</v>
      </c>
      <c r="B2" s="75" t="s">
        <v>10</v>
      </c>
      <c r="C2" s="75" t="s">
        <v>1</v>
      </c>
      <c r="D2" s="75" t="s">
        <v>74</v>
      </c>
      <c r="E2" s="172" t="s">
        <v>75</v>
      </c>
    </row>
    <row r="3" spans="1:5" ht="45">
      <c r="A3" s="255" t="s">
        <v>134</v>
      </c>
      <c r="B3" s="254" t="s">
        <v>158</v>
      </c>
      <c r="C3" s="254" t="s">
        <v>159</v>
      </c>
      <c r="D3" s="254" t="s">
        <v>160</v>
      </c>
      <c r="E3" s="256" t="s">
        <v>161</v>
      </c>
    </row>
    <row r="4" spans="1:5" ht="15">
      <c r="A4" s="20"/>
      <c r="B4" s="2"/>
      <c r="C4" s="2"/>
      <c r="D4" s="2"/>
      <c r="E4" s="23"/>
    </row>
    <row r="5" spans="1:5" ht="15">
      <c r="A5" s="20"/>
      <c r="B5" s="2"/>
      <c r="C5" s="2"/>
      <c r="D5" s="2"/>
      <c r="E5" s="23"/>
    </row>
    <row r="6" spans="1:5" ht="15">
      <c r="A6" s="20"/>
      <c r="B6" s="2"/>
      <c r="C6" s="2"/>
      <c r="D6" s="2"/>
      <c r="E6" s="23"/>
    </row>
    <row r="7" spans="1:5" ht="15">
      <c r="A7" s="20"/>
      <c r="B7" s="2"/>
      <c r="C7" s="2"/>
      <c r="D7" s="2"/>
      <c r="E7" s="23"/>
    </row>
    <row r="8" spans="1:5" ht="15">
      <c r="A8" s="20"/>
      <c r="B8" s="2"/>
      <c r="C8" s="2"/>
      <c r="D8" s="2"/>
      <c r="E8" s="23"/>
    </row>
    <row r="9" spans="1:5" ht="15">
      <c r="A9" s="20"/>
      <c r="B9" s="2"/>
      <c r="C9" s="2"/>
      <c r="D9" s="2"/>
      <c r="E9" s="23"/>
    </row>
    <row r="10" spans="1:5" ht="15">
      <c r="A10" s="20"/>
      <c r="B10" s="2"/>
      <c r="C10" s="2"/>
      <c r="D10" s="2"/>
      <c r="E10" s="23"/>
    </row>
    <row r="11" spans="1:5" ht="15">
      <c r="A11" s="20"/>
      <c r="B11" s="2"/>
      <c r="C11" s="2"/>
      <c r="D11" s="2"/>
      <c r="E11" s="23"/>
    </row>
    <row r="12" spans="1:5" ht="15">
      <c r="A12" s="20"/>
      <c r="B12" s="2"/>
      <c r="C12" s="2"/>
      <c r="D12" s="2"/>
      <c r="E12" s="23"/>
    </row>
    <row r="13" spans="1:5" ht="15">
      <c r="A13" s="20"/>
      <c r="B13" s="2"/>
      <c r="C13" s="2"/>
      <c r="D13" s="2"/>
      <c r="E13" s="23"/>
    </row>
    <row r="14" spans="1:5" ht="15">
      <c r="A14" s="20"/>
      <c r="B14" s="2"/>
      <c r="C14" s="2"/>
      <c r="D14" s="2"/>
      <c r="E14" s="23"/>
    </row>
    <row r="15" spans="1:5" ht="15">
      <c r="A15" s="20"/>
      <c r="B15" s="2"/>
      <c r="C15" s="2"/>
      <c r="D15" s="2"/>
      <c r="E15" s="23"/>
    </row>
    <row r="16" spans="1:5" ht="15">
      <c r="A16" s="20"/>
      <c r="B16" s="2"/>
      <c r="C16" s="2"/>
      <c r="D16" s="2"/>
      <c r="E16" s="23"/>
    </row>
    <row r="17" spans="1:5" ht="15.75" thickBot="1">
      <c r="A17" s="25"/>
      <c r="B17" s="26"/>
      <c r="C17" s="26"/>
      <c r="D17" s="26"/>
      <c r="E17" s="257"/>
    </row>
    <row r="18" spans="1:5" ht="19.5" thickBot="1">
      <c r="A18" s="328" t="s">
        <v>76</v>
      </c>
      <c r="B18" s="329"/>
      <c r="C18" s="329"/>
      <c r="D18" s="329"/>
      <c r="E18" s="330"/>
    </row>
    <row r="19" spans="1:5" ht="28.5" customHeight="1">
      <c r="A19" s="331"/>
      <c r="B19" s="332"/>
      <c r="C19" s="332"/>
      <c r="D19" s="332"/>
      <c r="E19" s="333"/>
    </row>
    <row r="20" spans="1:5" ht="28.5" customHeight="1">
      <c r="A20" s="334"/>
      <c r="B20" s="335"/>
      <c r="C20" s="335"/>
      <c r="D20" s="335"/>
      <c r="E20" s="336"/>
    </row>
    <row r="21" spans="1:5" ht="28.5" customHeight="1">
      <c r="A21" s="334"/>
      <c r="B21" s="335"/>
      <c r="C21" s="335"/>
      <c r="D21" s="335"/>
      <c r="E21" s="336"/>
    </row>
    <row r="22" spans="1:5" ht="28.5" customHeight="1">
      <c r="A22" s="334"/>
      <c r="B22" s="335"/>
      <c r="C22" s="335"/>
      <c r="D22" s="335"/>
      <c r="E22" s="336"/>
    </row>
    <row r="23" spans="1:5" ht="28.5" customHeight="1" thickBot="1">
      <c r="A23" s="337"/>
      <c r="B23" s="338"/>
      <c r="C23" s="338"/>
      <c r="D23" s="338"/>
      <c r="E23" s="339"/>
    </row>
  </sheetData>
  <sheetProtection/>
  <mergeCells count="3">
    <mergeCell ref="A1:E1"/>
    <mergeCell ref="A18:E18"/>
    <mergeCell ref="A19:E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28125" style="47" customWidth="1"/>
    <col min="6" max="13" width="9.140625" style="47" customWidth="1"/>
    <col min="14" max="16384" width="9.140625" style="47" customWidth="1"/>
  </cols>
  <sheetData>
    <row r="1" ht="92.25" customHeight="1" thickBot="1"/>
    <row r="2" spans="1:17" s="128" customFormat="1" ht="36" customHeight="1" thickBot="1">
      <c r="A2" s="287" t="s">
        <v>47</v>
      </c>
      <c r="B2" s="288"/>
      <c r="C2" s="288"/>
      <c r="D2" s="288"/>
      <c r="E2" s="289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ht="85.5" customHeight="1"/>
    <row r="4" spans="1:5" ht="85.5" customHeight="1">
      <c r="A4" s="78" t="s">
        <v>98</v>
      </c>
      <c r="B4" s="78" t="s">
        <v>85</v>
      </c>
      <c r="C4" s="78" t="s">
        <v>99</v>
      </c>
      <c r="D4" s="78" t="s">
        <v>105</v>
      </c>
      <c r="E4" s="78" t="s">
        <v>112</v>
      </c>
    </row>
    <row r="5" ht="85.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1"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.00390625" style="173" customWidth="1"/>
    <col min="2" max="2" width="55.421875" style="173" customWidth="1"/>
    <col min="3" max="3" width="11.7109375" style="173" customWidth="1"/>
    <col min="4" max="5" width="9.140625" style="173" customWidth="1"/>
    <col min="6" max="6" width="18.28125" style="173" customWidth="1"/>
    <col min="7" max="16384" width="9.140625" style="173" customWidth="1"/>
  </cols>
  <sheetData>
    <row r="1" spans="1:4" ht="15">
      <c r="A1" s="346" t="s">
        <v>41</v>
      </c>
      <c r="B1" s="347"/>
      <c r="C1" s="347"/>
      <c r="D1" s="348"/>
    </row>
    <row r="2" spans="1:4" ht="24" thickBot="1">
      <c r="A2" s="340" t="str">
        <f>'PG INICIAL'!A4:E4</f>
        <v>[NOME DO PROJETO]</v>
      </c>
      <c r="B2" s="341"/>
      <c r="C2" s="341"/>
      <c r="D2" s="342"/>
    </row>
    <row r="3" spans="1:17" ht="36" customHeight="1" thickBot="1">
      <c r="A3" s="343" t="s">
        <v>90</v>
      </c>
      <c r="B3" s="344"/>
      <c r="C3" s="344"/>
      <c r="D3" s="345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4" ht="30.75" thickBot="1">
      <c r="A4" s="171" t="s">
        <v>0</v>
      </c>
      <c r="B4" s="172" t="s">
        <v>10</v>
      </c>
      <c r="C4" s="75" t="s">
        <v>23</v>
      </c>
      <c r="D4" s="172" t="s">
        <v>24</v>
      </c>
    </row>
    <row r="5" spans="1:6" ht="15">
      <c r="A5" s="175" t="str">
        <f>IF(PLANO!A4="","",PLANO!A4)</f>
        <v>[COD EAP]</v>
      </c>
      <c r="B5" s="176" t="str">
        <f>IF(PLANO!B4="","",PLANO!B4)</f>
        <v>[NOME DO PACOTE/ATIVIDADE]</v>
      </c>
      <c r="C5" s="177" t="str">
        <f>IF(PLANO!K4="","",PLANO!K4)</f>
        <v>[%]</v>
      </c>
      <c r="D5" s="178" t="e">
        <f>IF(PLANO!L4="","",PLANO!L4)</f>
        <v>#VALUE!</v>
      </c>
      <c r="F5" s="349" t="s">
        <v>92</v>
      </c>
    </row>
    <row r="6" spans="1:6" ht="15">
      <c r="A6" s="179">
        <f>IF(PLANO!A5="","",PLANO!A5)</f>
      </c>
      <c r="B6" s="180">
        <f>IF(PLANO!B5="","",PLANO!B5)</f>
      </c>
      <c r="C6" s="181">
        <f>IF(PLANO!K5="","",PLANO!K5)</f>
      </c>
      <c r="D6" s="182">
        <f>IF(PLANO!L5="","",PLANO!L5)</f>
      </c>
      <c r="F6" s="349"/>
    </row>
    <row r="7" spans="1:6" ht="15">
      <c r="A7" s="179">
        <f>IF(PLANO!A6="","",PLANO!A6)</f>
      </c>
      <c r="B7" s="180">
        <f>IF(PLANO!B6="","",PLANO!B6)</f>
      </c>
      <c r="C7" s="181">
        <f>IF(PLANO!K6="","",PLANO!K6)</f>
      </c>
      <c r="D7" s="182">
        <f>IF(PLANO!L6="","",PLANO!L6)</f>
      </c>
      <c r="F7" s="349"/>
    </row>
    <row r="8" spans="1:6" ht="15">
      <c r="A8" s="179">
        <f>IF(PLANO!A7="","",PLANO!A7)</f>
      </c>
      <c r="B8" s="180">
        <f>IF(PLANO!B7="","",PLANO!B7)</f>
      </c>
      <c r="C8" s="181">
        <f>IF(PLANO!K7="","",PLANO!K7)</f>
      </c>
      <c r="D8" s="182">
        <f>IF(PLANO!L7="","",PLANO!L7)</f>
      </c>
      <c r="F8" s="349"/>
    </row>
    <row r="9" spans="1:6" ht="15">
      <c r="A9" s="179">
        <f>IF(PLANO!A8="","",PLANO!A8)</f>
      </c>
      <c r="B9" s="180">
        <f>IF(PLANO!B8="","",PLANO!B8)</f>
      </c>
      <c r="C9" s="181">
        <f>IF(PLANO!K8="","",PLANO!K8)</f>
      </c>
      <c r="D9" s="182">
        <f>IF(PLANO!L8="","",PLANO!L8)</f>
      </c>
      <c r="F9" s="349"/>
    </row>
    <row r="10" spans="1:6" ht="15">
      <c r="A10" s="179">
        <f>IF(PLANO!A9="","",PLANO!A9)</f>
      </c>
      <c r="B10" s="180">
        <f>IF(PLANO!B9="","",PLANO!B9)</f>
      </c>
      <c r="C10" s="181">
        <f>IF(PLANO!K9="","",PLANO!K9)</f>
      </c>
      <c r="D10" s="182">
        <f>IF(PLANO!L9="","",PLANO!L9)</f>
      </c>
      <c r="F10" s="190"/>
    </row>
    <row r="11" spans="1:6" ht="15">
      <c r="A11" s="179">
        <f>IF(PLANO!A10="","",PLANO!A10)</f>
      </c>
      <c r="B11" s="180">
        <f>IF(PLANO!B10="","",PLANO!B10)</f>
      </c>
      <c r="C11" s="181">
        <f>IF(PLANO!K10="","",PLANO!K10)</f>
      </c>
      <c r="D11" s="182">
        <f>IF(PLANO!L10="","",PLANO!L10)</f>
      </c>
      <c r="F11" s="191"/>
    </row>
    <row r="12" spans="1:6" ht="15">
      <c r="A12" s="179">
        <f>IF(PLANO!A11="","",PLANO!A11)</f>
      </c>
      <c r="B12" s="180">
        <f>IF(PLANO!B11="","",PLANO!B11)</f>
      </c>
      <c r="C12" s="181">
        <f>IF(PLANO!K11="","",PLANO!K11)</f>
      </c>
      <c r="D12" s="182">
        <f>IF(PLANO!L11="","",PLANO!L11)</f>
      </c>
      <c r="F12" s="349" t="s">
        <v>91</v>
      </c>
    </row>
    <row r="13" spans="1:6" ht="15">
      <c r="A13" s="179">
        <f>IF(PLANO!A12="","",PLANO!A12)</f>
      </c>
      <c r="B13" s="180">
        <f>IF(PLANO!B12="","",PLANO!B12)</f>
      </c>
      <c r="C13" s="181">
        <f>IF(PLANO!K12="","",PLANO!K12)</f>
      </c>
      <c r="D13" s="182">
        <f>IF(PLANO!L12="","",PLANO!L12)</f>
      </c>
      <c r="F13" s="349"/>
    </row>
    <row r="14" spans="1:6" ht="15">
      <c r="A14" s="179">
        <f>IF(PLANO!A13="","",PLANO!A13)</f>
      </c>
      <c r="B14" s="180">
        <f>IF(PLANO!B13="","",PLANO!B13)</f>
      </c>
      <c r="C14" s="181">
        <f>IF(PLANO!K13="","",PLANO!K13)</f>
      </c>
      <c r="D14" s="182">
        <f>IF(PLANO!L13="","",PLANO!L13)</f>
      </c>
      <c r="F14" s="349"/>
    </row>
    <row r="15" spans="1:6" ht="15">
      <c r="A15" s="179">
        <f>IF(PLANO!A14="","",PLANO!A14)</f>
      </c>
      <c r="B15" s="180">
        <f>IF(PLANO!B14="","",PLANO!B14)</f>
      </c>
      <c r="C15" s="181">
        <f>IF(PLANO!K14="","",PLANO!K14)</f>
      </c>
      <c r="D15" s="182">
        <f>IF(PLANO!L14="","",PLANO!L14)</f>
      </c>
      <c r="F15" s="349"/>
    </row>
    <row r="16" spans="1:6" ht="15">
      <c r="A16" s="179">
        <f>IF(PLANO!A15="","",PLANO!A15)</f>
      </c>
      <c r="B16" s="180">
        <f>IF(PLANO!B15="","",PLANO!B15)</f>
      </c>
      <c r="C16" s="181">
        <f>IF(PLANO!K15="","",PLANO!K15)</f>
      </c>
      <c r="D16" s="182">
        <f>IF(PLANO!L15="","",PLANO!L15)</f>
      </c>
      <c r="F16" s="349"/>
    </row>
    <row r="17" spans="1:6" ht="15">
      <c r="A17" s="179">
        <f>IF(PLANO!A16="","",PLANO!A16)</f>
      </c>
      <c r="B17" s="180">
        <f>IF(PLANO!B16="","",PLANO!B16)</f>
      </c>
      <c r="C17" s="181">
        <f>IF(PLANO!K16="","",PLANO!K16)</f>
      </c>
      <c r="D17" s="182">
        <f>IF(PLANO!L16="","",PLANO!L16)</f>
      </c>
      <c r="F17" s="189"/>
    </row>
    <row r="18" spans="1:4" ht="15">
      <c r="A18" s="179">
        <f>IF(PLANO!A17="","",PLANO!A17)</f>
      </c>
      <c r="B18" s="180">
        <f>IF(PLANO!B17="","",PLANO!B17)</f>
      </c>
      <c r="C18" s="181">
        <f>IF(PLANO!K17="","",PLANO!K17)</f>
      </c>
      <c r="D18" s="182">
        <f>IF(PLANO!L17="","",PLANO!L17)</f>
      </c>
    </row>
    <row r="19" spans="1:4" ht="15">
      <c r="A19" s="179">
        <f>IF(PLANO!A18="","",PLANO!A18)</f>
      </c>
      <c r="B19" s="180">
        <f>IF(PLANO!B18="","",PLANO!B18)</f>
      </c>
      <c r="C19" s="181">
        <f>IF(PLANO!K18="","",PLANO!K18)</f>
      </c>
      <c r="D19" s="182">
        <f>IF(PLANO!L18="","",PLANO!L18)</f>
      </c>
    </row>
    <row r="20" spans="1:4" ht="15">
      <c r="A20" s="179">
        <f>IF(PLANO!A19="","",PLANO!A19)</f>
      </c>
      <c r="B20" s="180">
        <f>IF(PLANO!B19="","",PLANO!B19)</f>
      </c>
      <c r="C20" s="181">
        <f>IF(PLANO!K19="","",PLANO!K19)</f>
      </c>
      <c r="D20" s="182">
        <f>IF(PLANO!L19="","",PLANO!L19)</f>
      </c>
    </row>
    <row r="21" spans="1:4" ht="15">
      <c r="A21" s="179">
        <f>IF(PLANO!A20="","",PLANO!A20)</f>
      </c>
      <c r="B21" s="180">
        <f>IF(PLANO!B20="","",PLANO!B20)</f>
      </c>
      <c r="C21" s="181">
        <f>IF(PLANO!K20="","",PLANO!K20)</f>
      </c>
      <c r="D21" s="182">
        <f>IF(PLANO!L20="","",PLANO!L20)</f>
      </c>
    </row>
    <row r="22" spans="1:4" ht="15">
      <c r="A22" s="179">
        <f>IF(PLANO!A21="","",PLANO!A21)</f>
      </c>
      <c r="B22" s="180">
        <f>IF(PLANO!B21="","",PLANO!B21)</f>
      </c>
      <c r="C22" s="181">
        <f>IF(PLANO!K21="","",PLANO!K21)</f>
      </c>
      <c r="D22" s="182">
        <f>IF(PLANO!L21="","",PLANO!L21)</f>
      </c>
    </row>
    <row r="23" spans="1:4" ht="15">
      <c r="A23" s="179">
        <f>IF(PLANO!A22="","",PLANO!A22)</f>
      </c>
      <c r="B23" s="180">
        <f>IF(PLANO!B22="","",PLANO!B22)</f>
      </c>
      <c r="C23" s="181">
        <f>IF(PLANO!K22="","",PLANO!K22)</f>
      </c>
      <c r="D23" s="182">
        <f>IF(PLANO!L22="","",PLANO!L22)</f>
      </c>
    </row>
    <row r="24" spans="1:4" ht="15">
      <c r="A24" s="179">
        <f>IF(PLANO!A23="","",PLANO!A23)</f>
      </c>
      <c r="B24" s="180">
        <f>IF(PLANO!B23="","",PLANO!B23)</f>
      </c>
      <c r="C24" s="181">
        <f>IF(PLANO!K23="","",PLANO!K23)</f>
      </c>
      <c r="D24" s="182">
        <f>IF(PLANO!L23="","",PLANO!L23)</f>
      </c>
    </row>
    <row r="25" spans="1:4" ht="15">
      <c r="A25" s="179">
        <f>IF(PLANO!A24="","",PLANO!A24)</f>
      </c>
      <c r="B25" s="180">
        <f>IF(PLANO!B24="","",PLANO!B24)</f>
      </c>
      <c r="C25" s="181">
        <f>IF(PLANO!K24="","",PLANO!K24)</f>
      </c>
      <c r="D25" s="182">
        <f>IF(PLANO!L24="","",PLANO!L24)</f>
      </c>
    </row>
    <row r="26" spans="1:4" ht="15">
      <c r="A26" s="179">
        <f>IF(PLANO!A25="","",PLANO!A25)</f>
      </c>
      <c r="B26" s="180">
        <f>IF(PLANO!B25="","",PLANO!B25)</f>
      </c>
      <c r="C26" s="181">
        <f>IF(PLANO!K25="","",PLANO!K25)</f>
      </c>
      <c r="D26" s="182">
        <f>IF(PLANO!L25="","",PLANO!L25)</f>
      </c>
    </row>
    <row r="27" spans="1:4" ht="15">
      <c r="A27" s="179">
        <f>IF(PLANO!A26="","",PLANO!A26)</f>
      </c>
      <c r="B27" s="180">
        <f>IF(PLANO!B26="","",PLANO!B26)</f>
      </c>
      <c r="C27" s="181">
        <f>IF(PLANO!K26="","",PLANO!K26)</f>
      </c>
      <c r="D27" s="182">
        <f>IF(PLANO!L26="","",PLANO!L26)</f>
      </c>
    </row>
    <row r="28" spans="1:4" ht="15">
      <c r="A28" s="179">
        <f>IF(PLANO!A27="","",PLANO!A27)</f>
      </c>
      <c r="B28" s="180">
        <f>IF(PLANO!B27="","",PLANO!B27)</f>
      </c>
      <c r="C28" s="181">
        <f>IF(PLANO!K27="","",PLANO!K27)</f>
      </c>
      <c r="D28" s="182">
        <f>IF(PLANO!L27="","",PLANO!L27)</f>
      </c>
    </row>
    <row r="29" spans="1:4" ht="15">
      <c r="A29" s="179">
        <f>IF(PLANO!A28="","",PLANO!A28)</f>
      </c>
      <c r="B29" s="180">
        <f>IF(PLANO!B28="","",PLANO!B28)</f>
      </c>
      <c r="C29" s="181">
        <f>IF(PLANO!K28="","",PLANO!K28)</f>
      </c>
      <c r="D29" s="182">
        <f>IF(PLANO!L28="","",PLANO!L28)</f>
      </c>
    </row>
    <row r="30" spans="1:4" ht="15">
      <c r="A30" s="179">
        <f>IF(PLANO!A29="","",PLANO!A29)</f>
      </c>
      <c r="B30" s="180">
        <f>IF(PLANO!B29="","",PLANO!B29)</f>
      </c>
      <c r="C30" s="181">
        <f>IF(PLANO!K29="","",PLANO!K29)</f>
      </c>
      <c r="D30" s="182">
        <f>IF(PLANO!L29="","",PLANO!L29)</f>
      </c>
    </row>
    <row r="31" spans="1:4" ht="15">
      <c r="A31" s="179">
        <f>IF(PLANO!A30="","",PLANO!A30)</f>
      </c>
      <c r="B31" s="180">
        <f>IF(PLANO!B30="","",PLANO!B30)</f>
      </c>
      <c r="C31" s="181">
        <f>IF(PLANO!K30="","",PLANO!K30)</f>
      </c>
      <c r="D31" s="182">
        <f>IF(PLANO!L30="","",PLANO!L30)</f>
      </c>
    </row>
    <row r="32" spans="1:4" ht="15">
      <c r="A32" s="179">
        <f>IF(PLANO!A31="","",PLANO!A31)</f>
      </c>
      <c r="B32" s="180">
        <f>IF(PLANO!B31="","",PLANO!B31)</f>
      </c>
      <c r="C32" s="181">
        <f>IF(PLANO!K31="","",PLANO!K31)</f>
      </c>
      <c r="D32" s="182">
        <f>IF(PLANO!L31="","",PLANO!L31)</f>
      </c>
    </row>
    <row r="33" spans="1:4" ht="15">
      <c r="A33" s="179">
        <f>IF(PLANO!A32="","",PLANO!A32)</f>
      </c>
      <c r="B33" s="180">
        <f>IF(PLANO!B32="","",PLANO!B32)</f>
      </c>
      <c r="C33" s="181">
        <f>IF(PLANO!K32="","",PLANO!K32)</f>
      </c>
      <c r="D33" s="182">
        <f>IF(PLANO!L32="","",PLANO!L32)</f>
      </c>
    </row>
    <row r="34" spans="1:4" ht="15">
      <c r="A34" s="179">
        <f>IF(PLANO!A33="","",PLANO!A33)</f>
      </c>
      <c r="B34" s="180">
        <f>IF(PLANO!B33="","",PLANO!B33)</f>
      </c>
      <c r="C34" s="181">
        <f>IF(PLANO!K33="","",PLANO!K33)</f>
      </c>
      <c r="D34" s="182">
        <f>IF(PLANO!L33="","",PLANO!L33)</f>
      </c>
    </row>
    <row r="35" spans="1:4" ht="15">
      <c r="A35" s="179">
        <f>IF(PLANO!A34="","",PLANO!A34)</f>
      </c>
      <c r="B35" s="180">
        <f>IF(PLANO!B34="","",PLANO!B34)</f>
      </c>
      <c r="C35" s="181">
        <f>IF(PLANO!K34="","",PLANO!K34)</f>
      </c>
      <c r="D35" s="182">
        <f>IF(PLANO!L34="","",PLANO!L34)</f>
      </c>
    </row>
    <row r="36" spans="1:4" ht="15">
      <c r="A36" s="179">
        <f>IF(PLANO!A35="","",PLANO!A35)</f>
      </c>
      <c r="B36" s="180">
        <f>IF(PLANO!B35="","",PLANO!B35)</f>
      </c>
      <c r="C36" s="181">
        <f>IF(PLANO!K35="","",PLANO!K35)</f>
      </c>
      <c r="D36" s="182">
        <f>IF(PLANO!L35="","",PLANO!L35)</f>
      </c>
    </row>
    <row r="37" spans="1:4" ht="15">
      <c r="A37" s="179">
        <f>IF(PLANO!A36="","",PLANO!A36)</f>
      </c>
      <c r="B37" s="180">
        <f>IF(PLANO!B36="","",PLANO!B36)</f>
      </c>
      <c r="C37" s="181">
        <f>IF(PLANO!K36="","",PLANO!K36)</f>
      </c>
      <c r="D37" s="182">
        <f>IF(PLANO!L36="","",PLANO!L36)</f>
      </c>
    </row>
    <row r="38" spans="1:4" ht="15">
      <c r="A38" s="179">
        <f>IF(PLANO!A37="","",PLANO!A37)</f>
      </c>
      <c r="B38" s="180">
        <f>IF(PLANO!B37="","",PLANO!B37)</f>
      </c>
      <c r="C38" s="181">
        <f>IF(PLANO!K37="","",PLANO!K37)</f>
      </c>
      <c r="D38" s="182">
        <f>IF(PLANO!L37="","",PLANO!L37)</f>
      </c>
    </row>
    <row r="39" spans="1:4" ht="15">
      <c r="A39" s="179">
        <f>IF(PLANO!A38="","",PLANO!A38)</f>
      </c>
      <c r="B39" s="180">
        <f>IF(PLANO!B38="","",PLANO!B38)</f>
      </c>
      <c r="C39" s="181">
        <f>IF(PLANO!K38="","",PLANO!K38)</f>
      </c>
      <c r="D39" s="182">
        <f>IF(PLANO!L38="","",PLANO!L38)</f>
      </c>
    </row>
    <row r="40" spans="1:4" ht="15">
      <c r="A40" s="179">
        <f>IF(PLANO!A39="","",PLANO!A39)</f>
      </c>
      <c r="B40" s="180">
        <f>IF(PLANO!B39="","",PLANO!B39)</f>
      </c>
      <c r="C40" s="181">
        <f>IF(PLANO!K39="","",PLANO!K39)</f>
      </c>
      <c r="D40" s="182">
        <f>IF(PLANO!L39="","",PLANO!L39)</f>
      </c>
    </row>
    <row r="41" spans="1:4" ht="15">
      <c r="A41" s="179">
        <f>IF(PLANO!A40="","",PLANO!A40)</f>
      </c>
      <c r="B41" s="180">
        <f>IF(PLANO!B40="","",PLANO!B40)</f>
      </c>
      <c r="C41" s="181">
        <f>IF(PLANO!K40="","",PLANO!K40)</f>
      </c>
      <c r="D41" s="182">
        <f>IF(PLANO!L40="","",PLANO!L40)</f>
      </c>
    </row>
    <row r="42" spans="1:4" ht="15">
      <c r="A42" s="179">
        <f>IF(PLANO!A41="","",PLANO!A41)</f>
      </c>
      <c r="B42" s="180">
        <f>IF(PLANO!B41="","",PLANO!B41)</f>
      </c>
      <c r="C42" s="181">
        <f>IF(PLANO!K41="","",PLANO!K41)</f>
      </c>
      <c r="D42" s="182">
        <f>IF(PLANO!L41="","",PLANO!L41)</f>
      </c>
    </row>
    <row r="43" spans="1:4" ht="15">
      <c r="A43" s="179">
        <f>IF(PLANO!A42="","",PLANO!A42)</f>
      </c>
      <c r="B43" s="180">
        <f>IF(PLANO!B42="","",PLANO!B42)</f>
      </c>
      <c r="C43" s="181">
        <f>IF(PLANO!K42="","",PLANO!K42)</f>
      </c>
      <c r="D43" s="182">
        <f>IF(PLANO!L42="","",PLANO!L42)</f>
      </c>
    </row>
    <row r="44" spans="1:4" ht="15">
      <c r="A44" s="179">
        <f>IF(PLANO!A43="","",PLANO!A43)</f>
      </c>
      <c r="B44" s="180">
        <f>IF(PLANO!B43="","",PLANO!B43)</f>
      </c>
      <c r="C44" s="181">
        <f>IF(PLANO!K43="","",PLANO!K43)</f>
      </c>
      <c r="D44" s="182">
        <f>IF(PLANO!L43="","",PLANO!L43)</f>
      </c>
    </row>
    <row r="45" spans="1:4" ht="15">
      <c r="A45" s="179">
        <f>IF(PLANO!A44="","",PLANO!A44)</f>
      </c>
      <c r="B45" s="180">
        <f>IF(PLANO!B44="","",PLANO!B44)</f>
      </c>
      <c r="C45" s="181">
        <f>IF(PLANO!K44="","",PLANO!K44)</f>
      </c>
      <c r="D45" s="182">
        <f>IF(PLANO!L44="","",PLANO!L44)</f>
      </c>
    </row>
    <row r="46" spans="1:4" ht="15">
      <c r="A46" s="179">
        <f>IF(PLANO!A45="","",PLANO!A45)</f>
      </c>
      <c r="B46" s="180">
        <f>IF(PLANO!B45="","",PLANO!B45)</f>
      </c>
      <c r="C46" s="181">
        <f>IF(PLANO!K45="","",PLANO!K45)</f>
      </c>
      <c r="D46" s="182">
        <f>IF(PLANO!L45="","",PLANO!L45)</f>
      </c>
    </row>
    <row r="47" spans="1:4" ht="15">
      <c r="A47" s="179">
        <f>IF(PLANO!A46="","",PLANO!A46)</f>
      </c>
      <c r="B47" s="180">
        <f>IF(PLANO!B46="","",PLANO!B46)</f>
      </c>
      <c r="C47" s="181">
        <f>IF(PLANO!K46="","",PLANO!K46)</f>
      </c>
      <c r="D47" s="182">
        <f>IF(PLANO!L46="","",PLANO!L46)</f>
      </c>
    </row>
    <row r="48" spans="1:4" ht="15">
      <c r="A48" s="179">
        <f>IF(PLANO!A47="","",PLANO!A47)</f>
      </c>
      <c r="B48" s="180">
        <f>IF(PLANO!B47="","",PLANO!B47)</f>
      </c>
      <c r="C48" s="181">
        <f>IF(PLANO!K47="","",PLANO!K47)</f>
      </c>
      <c r="D48" s="182">
        <f>IF(PLANO!L47="","",PLANO!L47)</f>
      </c>
    </row>
    <row r="49" spans="1:4" ht="15">
      <c r="A49" s="179">
        <f>IF(PLANO!A48="","",PLANO!A48)</f>
      </c>
      <c r="B49" s="180">
        <f>IF(PLANO!B48="","",PLANO!B48)</f>
      </c>
      <c r="C49" s="181">
        <f>IF(PLANO!K48="","",PLANO!K48)</f>
      </c>
      <c r="D49" s="182">
        <f>IF(PLANO!L48="","",PLANO!L48)</f>
      </c>
    </row>
    <row r="50" spans="1:4" ht="15">
      <c r="A50" s="179">
        <f>IF(PLANO!A49="","",PLANO!A49)</f>
      </c>
      <c r="B50" s="180">
        <f>IF(PLANO!B49="","",PLANO!B49)</f>
      </c>
      <c r="C50" s="181">
        <f>IF(PLANO!K49="","",PLANO!K49)</f>
      </c>
      <c r="D50" s="182">
        <f>IF(PLANO!L49="","",PLANO!L49)</f>
      </c>
    </row>
    <row r="51" spans="1:4" ht="15">
      <c r="A51" s="179">
        <f>IF(PLANO!A50="","",PLANO!A50)</f>
      </c>
      <c r="B51" s="180">
        <f>IF(PLANO!B50="","",PLANO!B50)</f>
      </c>
      <c r="C51" s="181">
        <f>IF(PLANO!K50="","",PLANO!K50)</f>
      </c>
      <c r="D51" s="182">
        <f>IF(PLANO!L50="","",PLANO!L50)</f>
      </c>
    </row>
    <row r="52" spans="1:4" ht="15">
      <c r="A52" s="179">
        <f>IF(PLANO!A51="","",PLANO!A51)</f>
      </c>
      <c r="B52" s="180">
        <f>IF(PLANO!B51="","",PLANO!B51)</f>
      </c>
      <c r="C52" s="181">
        <f>IF(PLANO!K51="","",PLANO!K51)</f>
      </c>
      <c r="D52" s="182">
        <f>IF(PLANO!L51="","",PLANO!L51)</f>
      </c>
    </row>
    <row r="53" spans="1:4" ht="15">
      <c r="A53" s="179">
        <f>IF(PLANO!A52="","",PLANO!A52)</f>
      </c>
      <c r="B53" s="180">
        <f>IF(PLANO!B52="","",PLANO!B52)</f>
      </c>
      <c r="C53" s="181">
        <f>IF(PLANO!K52="","",PLANO!K52)</f>
      </c>
      <c r="D53" s="182">
        <f>IF(PLANO!L52="","",PLANO!L52)</f>
      </c>
    </row>
    <row r="54" spans="1:4" ht="15.75" thickBot="1">
      <c r="A54" s="183">
        <f>IF(PLANO!A53="","",PLANO!A53)</f>
      </c>
      <c r="B54" s="184">
        <f>IF(PLANO!B53="","",PLANO!B53)</f>
      </c>
      <c r="C54" s="185">
        <f>IF(PLANO!K53="","",PLANO!K53)</f>
      </c>
      <c r="D54" s="186">
        <f>IF(PLANO!L53="","",PLANO!L53)</f>
      </c>
    </row>
    <row r="55" spans="1:4" ht="15">
      <c r="A55" s="187"/>
      <c r="B55" s="187"/>
      <c r="C55" s="187"/>
      <c r="D55" s="187"/>
    </row>
  </sheetData>
  <sheetProtection/>
  <mergeCells count="5">
    <mergeCell ref="A2:D2"/>
    <mergeCell ref="A3:D3"/>
    <mergeCell ref="A1:D1"/>
    <mergeCell ref="F5:F9"/>
    <mergeCell ref="F12:F1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&amp;LGPSim&amp;C&amp;P de &amp;N&amp;R&amp;D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" width="9.140625" style="173" customWidth="1"/>
    <col min="3" max="3" width="192.421875" style="173" customWidth="1"/>
    <col min="4" max="4" width="23.8515625" style="173" customWidth="1"/>
    <col min="5" max="5" width="9.140625" style="173" customWidth="1"/>
    <col min="6" max="6" width="18.28125" style="173" customWidth="1"/>
    <col min="7" max="7" width="9.140625" style="173" customWidth="1"/>
    <col min="8" max="8" width="18.28125" style="173" customWidth="1"/>
    <col min="9" max="16384" width="9.140625" style="173" customWidth="1"/>
  </cols>
  <sheetData>
    <row r="1" spans="3:4" ht="21">
      <c r="C1" s="201" t="s">
        <v>87</v>
      </c>
      <c r="D1" s="199" t="str">
        <f>'PG INICIAL'!F4</f>
        <v>[DATA]</v>
      </c>
    </row>
    <row r="2" spans="3:8" ht="15" customHeight="1">
      <c r="C2" s="198"/>
      <c r="D2" s="199"/>
      <c r="F2" s="349" t="s">
        <v>92</v>
      </c>
      <c r="H2" s="349" t="s">
        <v>47</v>
      </c>
    </row>
    <row r="3" spans="3:8" ht="15" customHeight="1">
      <c r="C3" s="198"/>
      <c r="D3" s="199"/>
      <c r="F3" s="349"/>
      <c r="H3" s="349"/>
    </row>
    <row r="4" spans="3:8" ht="15" customHeight="1">
      <c r="C4" s="198"/>
      <c r="D4" s="199"/>
      <c r="F4" s="349"/>
      <c r="H4" s="349"/>
    </row>
    <row r="5" spans="3:8" ht="15" customHeight="1">
      <c r="C5" s="198"/>
      <c r="D5" s="199"/>
      <c r="F5" s="349"/>
      <c r="H5" s="349"/>
    </row>
    <row r="6" spans="6:8" ht="15">
      <c r="F6" s="349"/>
      <c r="H6" s="349"/>
    </row>
    <row r="7" spans="1:13" ht="15">
      <c r="A7" s="349" t="s">
        <v>41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23.25">
      <c r="A8" s="341" t="str">
        <f>'PG INICIAL'!A4:E4</f>
        <v>[NOME DO PROJETO]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7" ht="36" customHeight="1">
      <c r="A9" s="350" t="s">
        <v>97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174"/>
      <c r="O9" s="174"/>
      <c r="P9" s="174"/>
      <c r="Q9" s="174"/>
    </row>
    <row r="71" ht="15">
      <c r="A71" s="188"/>
    </row>
    <row r="72" ht="15">
      <c r="A72" s="200"/>
    </row>
    <row r="73" ht="15">
      <c r="A73" s="200"/>
    </row>
  </sheetData>
  <sheetProtection/>
  <mergeCells count="5">
    <mergeCell ref="A7:M7"/>
    <mergeCell ref="A8:M8"/>
    <mergeCell ref="A9:M9"/>
    <mergeCell ref="F2:F6"/>
    <mergeCell ref="H2:H6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32" r:id="rId2"/>
  <headerFooter>
    <oddFooter>&amp;LGPSim&amp;C&amp;P de &amp;N&amp;R&amp;D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8.7109375" style="191" customWidth="1"/>
    <col min="2" max="2" width="2.28125" style="191" customWidth="1"/>
    <col min="3" max="3" width="28.7109375" style="191" customWidth="1"/>
    <col min="4" max="4" width="2.28125" style="191" customWidth="1"/>
    <col min="5" max="5" width="30.28125" style="191" customWidth="1"/>
    <col min="6" max="6" width="9.140625" style="191" customWidth="1"/>
    <col min="7" max="7" width="18.28125" style="173" customWidth="1"/>
    <col min="8" max="16384" width="9.140625" style="173" customWidth="1"/>
  </cols>
  <sheetData>
    <row r="1" spans="1:5" ht="15">
      <c r="A1" s="349" t="s">
        <v>41</v>
      </c>
      <c r="B1" s="349"/>
      <c r="C1" s="349"/>
      <c r="D1" s="349"/>
      <c r="E1" s="349"/>
    </row>
    <row r="2" spans="1:5" ht="23.25">
      <c r="A2" s="341" t="str">
        <f>'PG INICIAL'!A4:E4</f>
        <v>[NOME DO PROJETO]</v>
      </c>
      <c r="B2" s="341"/>
      <c r="C2" s="341"/>
      <c r="D2" s="341"/>
      <c r="E2" s="341"/>
    </row>
    <row r="3" spans="1:17" ht="36" customHeight="1" thickBot="1">
      <c r="A3" s="350" t="s">
        <v>93</v>
      </c>
      <c r="B3" s="350"/>
      <c r="C3" s="350"/>
      <c r="D3" s="350"/>
      <c r="E3" s="350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5" ht="34.5" customHeight="1" thickBot="1">
      <c r="A4" s="194" t="s">
        <v>94</v>
      </c>
      <c r="B4" s="195"/>
      <c r="C4" s="196" t="s">
        <v>95</v>
      </c>
      <c r="D4" s="195"/>
      <c r="E4" s="197" t="s">
        <v>96</v>
      </c>
    </row>
    <row r="5" ht="15" customHeight="1">
      <c r="G5" s="349" t="s">
        <v>92</v>
      </c>
    </row>
    <row r="6" ht="15" customHeight="1">
      <c r="G6" s="349"/>
    </row>
    <row r="7" ht="15" customHeight="1">
      <c r="G7" s="349"/>
    </row>
    <row r="8" ht="15" customHeight="1">
      <c r="G8" s="349"/>
    </row>
    <row r="9" ht="15">
      <c r="G9" s="349"/>
    </row>
    <row r="10" ht="15">
      <c r="G10" s="190"/>
    </row>
    <row r="11" ht="15">
      <c r="G11" s="191"/>
    </row>
    <row r="12" ht="15">
      <c r="G12" s="349" t="s">
        <v>91</v>
      </c>
    </row>
    <row r="13" ht="15">
      <c r="G13" s="349"/>
    </row>
    <row r="14" ht="15">
      <c r="G14" s="349"/>
    </row>
    <row r="15" ht="15">
      <c r="G15" s="349"/>
    </row>
    <row r="16" ht="15">
      <c r="G16" s="349"/>
    </row>
  </sheetData>
  <sheetProtection/>
  <mergeCells count="5">
    <mergeCell ref="A1:E1"/>
    <mergeCell ref="A2:E2"/>
    <mergeCell ref="A3:E3"/>
    <mergeCell ref="G5:G9"/>
    <mergeCell ref="G12:G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&amp;LGPSim&amp;C&amp;P de &amp;N&amp;R&amp;D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8.57421875" style="173" customWidth="1"/>
    <col min="2" max="2" width="25.140625" style="173" customWidth="1"/>
    <col min="3" max="3" width="12.8515625" style="173" customWidth="1"/>
    <col min="4" max="4" width="12.57421875" style="173" customWidth="1"/>
    <col min="5" max="5" width="9.140625" style="173" customWidth="1"/>
    <col min="6" max="6" width="18.28125" style="173" customWidth="1"/>
    <col min="7" max="16384" width="9.140625" style="173" customWidth="1"/>
  </cols>
  <sheetData>
    <row r="1" spans="1:4" ht="15">
      <c r="A1" s="346" t="s">
        <v>41</v>
      </c>
      <c r="B1" s="347"/>
      <c r="C1" s="347"/>
      <c r="D1" s="348"/>
    </row>
    <row r="2" spans="1:4" ht="24" thickBot="1">
      <c r="A2" s="353" t="str">
        <f>'PG INICIAL'!A4:E4</f>
        <v>[NOME DO PROJETO]</v>
      </c>
      <c r="B2" s="354"/>
      <c r="C2" s="354"/>
      <c r="D2" s="355"/>
    </row>
    <row r="3" spans="1:4" ht="36" customHeight="1" thickBot="1">
      <c r="A3" s="343" t="s">
        <v>100</v>
      </c>
      <c r="B3" s="344"/>
      <c r="C3" s="344"/>
      <c r="D3" s="345"/>
    </row>
    <row r="5" ht="15">
      <c r="F5" s="349" t="s">
        <v>92</v>
      </c>
    </row>
    <row r="6" spans="1:6" ht="15">
      <c r="A6" s="173" t="s">
        <v>104</v>
      </c>
      <c r="F6" s="349"/>
    </row>
    <row r="7" ht="15.75" thickBot="1">
      <c r="F7" s="349"/>
    </row>
    <row r="8" spans="1:6" ht="15.75" thickBot="1">
      <c r="A8" s="37" t="s">
        <v>102</v>
      </c>
      <c r="B8" s="38" t="s">
        <v>113</v>
      </c>
      <c r="C8" s="210" t="s">
        <v>78</v>
      </c>
      <c r="D8" s="211" t="s">
        <v>101</v>
      </c>
      <c r="F8" s="349"/>
    </row>
    <row r="9" spans="1:6" ht="15">
      <c r="A9" s="175" t="s">
        <v>162</v>
      </c>
      <c r="B9" s="176" t="s">
        <v>163</v>
      </c>
      <c r="C9" s="77" t="s">
        <v>149</v>
      </c>
      <c r="D9" s="253" t="s">
        <v>164</v>
      </c>
      <c r="F9" s="349"/>
    </row>
    <row r="10" spans="1:6" ht="15">
      <c r="A10" s="179"/>
      <c r="B10" s="180"/>
      <c r="C10" s="67"/>
      <c r="D10" s="208"/>
      <c r="F10" s="190"/>
    </row>
    <row r="11" spans="1:6" ht="15">
      <c r="A11" s="179"/>
      <c r="B11" s="180"/>
      <c r="C11" s="67"/>
      <c r="D11" s="208"/>
      <c r="F11" s="191"/>
    </row>
    <row r="12" spans="1:6" ht="15">
      <c r="A12" s="179"/>
      <c r="B12" s="180"/>
      <c r="C12" s="67"/>
      <c r="D12" s="208"/>
      <c r="F12" s="349" t="s">
        <v>91</v>
      </c>
    </row>
    <row r="13" spans="1:6" ht="15">
      <c r="A13" s="179"/>
      <c r="B13" s="180"/>
      <c r="C13" s="67"/>
      <c r="D13" s="208"/>
      <c r="F13" s="349"/>
    </row>
    <row r="14" spans="1:6" ht="15">
      <c r="A14" s="179"/>
      <c r="B14" s="180"/>
      <c r="C14" s="67"/>
      <c r="D14" s="208"/>
      <c r="F14" s="349"/>
    </row>
    <row r="15" spans="1:6" ht="15">
      <c r="A15" s="179"/>
      <c r="B15" s="180"/>
      <c r="C15" s="67"/>
      <c r="D15" s="208"/>
      <c r="F15" s="349"/>
    </row>
    <row r="16" spans="1:6" ht="15">
      <c r="A16" s="179"/>
      <c r="B16" s="180"/>
      <c r="C16" s="67"/>
      <c r="D16" s="208"/>
      <c r="F16" s="349"/>
    </row>
    <row r="17" spans="1:4" ht="15">
      <c r="A17" s="179"/>
      <c r="B17" s="180"/>
      <c r="C17" s="67"/>
      <c r="D17" s="208"/>
    </row>
    <row r="18" spans="1:4" ht="15">
      <c r="A18" s="179"/>
      <c r="B18" s="180"/>
      <c r="C18" s="67"/>
      <c r="D18" s="208"/>
    </row>
    <row r="19" spans="1:4" ht="15">
      <c r="A19" s="179"/>
      <c r="B19" s="180"/>
      <c r="C19" s="67"/>
      <c r="D19" s="208"/>
    </row>
    <row r="20" spans="1:4" ht="15.75" thickBot="1">
      <c r="A20" s="183"/>
      <c r="B20" s="184"/>
      <c r="C20" s="252"/>
      <c r="D20" s="209"/>
    </row>
    <row r="23" ht="15">
      <c r="A23" s="188" t="s">
        <v>103</v>
      </c>
    </row>
    <row r="24" ht="15">
      <c r="A24" s="188" t="s">
        <v>165</v>
      </c>
    </row>
    <row r="25" ht="15">
      <c r="A25" s="188" t="s">
        <v>166</v>
      </c>
    </row>
    <row r="29" spans="1:4" ht="15">
      <c r="A29" s="356">
        <f>'PG INICIAL'!A16:F16</f>
        <v>40091</v>
      </c>
      <c r="B29" s="356"/>
      <c r="C29" s="356"/>
      <c r="D29" s="356"/>
    </row>
    <row r="34" spans="2:4" ht="15.75" thickBot="1">
      <c r="B34" s="352"/>
      <c r="C34" s="352"/>
      <c r="D34" s="352"/>
    </row>
    <row r="35" spans="2:4" ht="15">
      <c r="B35" s="351" t="str">
        <f>'PG INICIAL'!A6</f>
        <v>[NOME DO GERENTE DO PROJETO]</v>
      </c>
      <c r="C35" s="351"/>
      <c r="D35" s="351"/>
    </row>
  </sheetData>
  <sheetProtection/>
  <mergeCells count="8">
    <mergeCell ref="B35:D35"/>
    <mergeCell ref="B34:D34"/>
    <mergeCell ref="F5:F9"/>
    <mergeCell ref="F12:F16"/>
    <mergeCell ref="A1:D1"/>
    <mergeCell ref="A2:D2"/>
    <mergeCell ref="A3:D3"/>
    <mergeCell ref="A29:D2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&amp;LGPSim&amp;C&amp;P de &amp;N&amp;R&amp;D - &amp;T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3.140625" style="173" customWidth="1"/>
    <col min="2" max="2" width="16.00390625" style="173" customWidth="1"/>
    <col min="3" max="8" width="13.140625" style="173" customWidth="1"/>
    <col min="9" max="9" width="10.421875" style="173" bestFit="1" customWidth="1"/>
    <col min="10" max="10" width="9.140625" style="173" customWidth="1"/>
    <col min="11" max="11" width="18.28125" style="173" customWidth="1"/>
    <col min="12" max="16384" width="9.140625" style="173" customWidth="1"/>
  </cols>
  <sheetData>
    <row r="1" spans="1:9" ht="15.75" thickBot="1">
      <c r="A1" s="364" t="s">
        <v>41</v>
      </c>
      <c r="B1" s="365"/>
      <c r="C1" s="365"/>
      <c r="D1" s="365"/>
      <c r="E1" s="365"/>
      <c r="F1" s="365"/>
      <c r="G1" s="365"/>
      <c r="H1" s="365"/>
      <c r="I1" s="366"/>
    </row>
    <row r="2" spans="1:9" ht="24" thickBot="1">
      <c r="A2" s="361" t="str">
        <f>'PG INICIAL'!A4:E4</f>
        <v>[NOME DO PROJETO]</v>
      </c>
      <c r="B2" s="362"/>
      <c r="C2" s="362"/>
      <c r="D2" s="362"/>
      <c r="E2" s="362"/>
      <c r="F2" s="362"/>
      <c r="G2" s="362"/>
      <c r="H2" s="362"/>
      <c r="I2" s="363"/>
    </row>
    <row r="3" spans="1:9" ht="36" customHeight="1" thickBot="1">
      <c r="A3" s="343" t="s">
        <v>106</v>
      </c>
      <c r="B3" s="344"/>
      <c r="C3" s="344"/>
      <c r="D3" s="344"/>
      <c r="E3" s="344"/>
      <c r="F3" s="344"/>
      <c r="G3" s="344"/>
      <c r="H3" s="344"/>
      <c r="I3" s="345"/>
    </row>
    <row r="4" ht="15.75" thickBot="1"/>
    <row r="5" spans="1:9" ht="15.75" thickBot="1">
      <c r="A5" s="367" t="s">
        <v>107</v>
      </c>
      <c r="B5" s="357" t="s">
        <v>83</v>
      </c>
      <c r="C5" s="358"/>
      <c r="D5" s="358"/>
      <c r="E5" s="358"/>
      <c r="F5" s="358"/>
      <c r="G5" s="359" t="s">
        <v>111</v>
      </c>
      <c r="H5" s="360"/>
      <c r="I5" s="367" t="s">
        <v>62</v>
      </c>
    </row>
    <row r="6" spans="1:9" ht="30.75" thickBot="1">
      <c r="A6" s="368"/>
      <c r="B6" s="222" t="s">
        <v>167</v>
      </c>
      <c r="C6" s="193"/>
      <c r="D6" s="193"/>
      <c r="E6" s="193"/>
      <c r="F6" s="223"/>
      <c r="G6" s="226" t="s">
        <v>109</v>
      </c>
      <c r="H6" s="227" t="s">
        <v>110</v>
      </c>
      <c r="I6" s="368"/>
    </row>
    <row r="7" spans="1:11" ht="15">
      <c r="A7" s="219" t="s">
        <v>168</v>
      </c>
      <c r="B7" s="271" t="s">
        <v>169</v>
      </c>
      <c r="C7" s="212"/>
      <c r="D7" s="212"/>
      <c r="E7" s="212"/>
      <c r="F7" s="224"/>
      <c r="G7" s="228">
        <f>IF(A7="","",MAX(B7:F7))</f>
        <v>0</v>
      </c>
      <c r="H7" s="229">
        <f>IF(A7="","",MIN(B7:F7))</f>
        <v>0</v>
      </c>
      <c r="I7" s="234" t="e">
        <f>IF(A7="","",(G7-H7)/G7)</f>
        <v>#DIV/0!</v>
      </c>
      <c r="K7" s="349" t="s">
        <v>92</v>
      </c>
    </row>
    <row r="8" spans="1:11" ht="15">
      <c r="A8" s="219"/>
      <c r="B8" s="216"/>
      <c r="C8" s="212"/>
      <c r="D8" s="212"/>
      <c r="E8" s="212"/>
      <c r="F8" s="224"/>
      <c r="G8" s="230">
        <f aca="true" t="shared" si="0" ref="G8:G16">IF(A8="","",MAX(B8:F8))</f>
      </c>
      <c r="H8" s="231">
        <f aca="true" t="shared" si="1" ref="H8:H16">IF(A8="","",MIN(B8:F8))</f>
      </c>
      <c r="I8" s="234">
        <f aca="true" t="shared" si="2" ref="I8:I16">IF(A8="","",(G8-H8)/G8)</f>
      </c>
      <c r="K8" s="349"/>
    </row>
    <row r="9" spans="1:11" ht="15">
      <c r="A9" s="219"/>
      <c r="B9" s="216"/>
      <c r="C9" s="212"/>
      <c r="D9" s="212"/>
      <c r="E9" s="212"/>
      <c r="F9" s="224"/>
      <c r="G9" s="230">
        <f t="shared" si="0"/>
      </c>
      <c r="H9" s="231">
        <f t="shared" si="1"/>
      </c>
      <c r="I9" s="234">
        <f t="shared" si="2"/>
      </c>
      <c r="K9" s="349"/>
    </row>
    <row r="10" spans="1:11" ht="15">
      <c r="A10" s="219"/>
      <c r="B10" s="216"/>
      <c r="C10" s="212"/>
      <c r="D10" s="212"/>
      <c r="E10" s="212"/>
      <c r="F10" s="224"/>
      <c r="G10" s="230">
        <f t="shared" si="0"/>
      </c>
      <c r="H10" s="231">
        <f t="shared" si="1"/>
      </c>
      <c r="I10" s="234">
        <f t="shared" si="2"/>
      </c>
      <c r="K10" s="349"/>
    </row>
    <row r="11" spans="1:11" ht="15">
      <c r="A11" s="219"/>
      <c r="B11" s="216"/>
      <c r="C11" s="212"/>
      <c r="D11" s="212"/>
      <c r="E11" s="212"/>
      <c r="F11" s="224"/>
      <c r="G11" s="230">
        <f t="shared" si="0"/>
      </c>
      <c r="H11" s="231">
        <f t="shared" si="1"/>
      </c>
      <c r="I11" s="234">
        <f t="shared" si="2"/>
      </c>
      <c r="K11" s="349"/>
    </row>
    <row r="12" spans="1:11" ht="15">
      <c r="A12" s="219"/>
      <c r="B12" s="216"/>
      <c r="C12" s="212"/>
      <c r="D12" s="212"/>
      <c r="E12" s="212"/>
      <c r="F12" s="224"/>
      <c r="G12" s="230">
        <f t="shared" si="0"/>
      </c>
      <c r="H12" s="231">
        <f t="shared" si="1"/>
      </c>
      <c r="I12" s="234">
        <f t="shared" si="2"/>
      </c>
      <c r="K12" s="190"/>
    </row>
    <row r="13" spans="1:11" ht="15">
      <c r="A13" s="219"/>
      <c r="B13" s="216"/>
      <c r="C13" s="212"/>
      <c r="D13" s="212"/>
      <c r="E13" s="212"/>
      <c r="F13" s="224"/>
      <c r="G13" s="230">
        <f t="shared" si="0"/>
      </c>
      <c r="H13" s="231">
        <f t="shared" si="1"/>
      </c>
      <c r="I13" s="234">
        <f t="shared" si="2"/>
      </c>
      <c r="K13" s="191"/>
    </row>
    <row r="14" spans="1:11" ht="15">
      <c r="A14" s="219"/>
      <c r="B14" s="216"/>
      <c r="C14" s="212"/>
      <c r="D14" s="212"/>
      <c r="E14" s="212"/>
      <c r="F14" s="224"/>
      <c r="G14" s="230">
        <f t="shared" si="0"/>
      </c>
      <c r="H14" s="231">
        <f t="shared" si="1"/>
      </c>
      <c r="I14" s="234">
        <f t="shared" si="2"/>
      </c>
      <c r="K14" s="349" t="s">
        <v>91</v>
      </c>
    </row>
    <row r="15" spans="1:11" ht="15">
      <c r="A15" s="219"/>
      <c r="B15" s="216"/>
      <c r="C15" s="212"/>
      <c r="D15" s="212"/>
      <c r="E15" s="212"/>
      <c r="F15" s="224"/>
      <c r="G15" s="230">
        <f t="shared" si="0"/>
      </c>
      <c r="H15" s="231">
        <f t="shared" si="1"/>
      </c>
      <c r="I15" s="234">
        <f t="shared" si="2"/>
      </c>
      <c r="K15" s="349"/>
    </row>
    <row r="16" spans="1:11" ht="15.75" thickBot="1">
      <c r="A16" s="220"/>
      <c r="B16" s="217"/>
      <c r="C16" s="213"/>
      <c r="D16" s="213"/>
      <c r="E16" s="213"/>
      <c r="F16" s="225"/>
      <c r="G16" s="232">
        <f t="shared" si="0"/>
      </c>
      <c r="H16" s="233">
        <f t="shared" si="1"/>
      </c>
      <c r="I16" s="235">
        <f t="shared" si="2"/>
      </c>
      <c r="K16" s="349"/>
    </row>
    <row r="17" spans="1:11" ht="15.75" thickBot="1">
      <c r="A17" s="221" t="s">
        <v>108</v>
      </c>
      <c r="B17" s="218">
        <f>SUM(B7:B16)</f>
        <v>0</v>
      </c>
      <c r="C17" s="214">
        <f>SUM(C7:C16)</f>
        <v>0</v>
      </c>
      <c r="D17" s="214">
        <f>SUM(D7:D16)</f>
        <v>0</v>
      </c>
      <c r="E17" s="214">
        <f>SUM(E7:E16)</f>
        <v>0</v>
      </c>
      <c r="F17" s="214">
        <f>SUM(F7:F16)</f>
        <v>0</v>
      </c>
      <c r="G17" s="214">
        <f>MAX(B17:F17)</f>
        <v>0</v>
      </c>
      <c r="H17" s="215">
        <f>MIN(B17:F17)</f>
        <v>0</v>
      </c>
      <c r="I17" s="236">
        <f>IF(G17=0,"",(G17-H17)/G17)</f>
      </c>
      <c r="K17" s="349"/>
    </row>
    <row r="18" ht="15">
      <c r="K18" s="349"/>
    </row>
  </sheetData>
  <sheetProtection/>
  <mergeCells count="9">
    <mergeCell ref="K14:K18"/>
    <mergeCell ref="B5:F5"/>
    <mergeCell ref="G5:H5"/>
    <mergeCell ref="A2:I2"/>
    <mergeCell ref="A1:I1"/>
    <mergeCell ref="A3:I3"/>
    <mergeCell ref="I5:I6"/>
    <mergeCell ref="A5:A6"/>
    <mergeCell ref="K7:K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Footer>&amp;LGPSim&amp;C&amp;P de &amp;N&amp;R&amp;D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8515625" style="258" bestFit="1" customWidth="1"/>
    <col min="2" max="2" width="23.7109375" style="258" bestFit="1" customWidth="1"/>
    <col min="3" max="3" width="69.7109375" style="258" customWidth="1"/>
    <col min="4" max="4" width="14.140625" style="258" customWidth="1"/>
    <col min="5" max="5" width="32.8515625" style="258" bestFit="1" customWidth="1"/>
    <col min="6" max="16384" width="9.140625" style="258" customWidth="1"/>
  </cols>
  <sheetData>
    <row r="1" ht="36" customHeight="1">
      <c r="A1" s="45" t="s">
        <v>88</v>
      </c>
    </row>
    <row r="2" ht="15">
      <c r="A2" s="46" t="s">
        <v>18</v>
      </c>
    </row>
    <row r="3" ht="12.75" customHeight="1">
      <c r="A3" s="280" t="str">
        <f>'PG INICIAL'!A4</f>
        <v>[NOME DO PROJETO]</v>
      </c>
    </row>
    <row r="4" ht="12.75" customHeight="1">
      <c r="A4" s="281"/>
    </row>
    <row r="5" ht="12.75" customHeight="1">
      <c r="A5" s="281"/>
    </row>
    <row r="6" ht="12.75" customHeight="1">
      <c r="A6" s="281"/>
    </row>
    <row r="7" ht="12.75" customHeight="1">
      <c r="A7" s="282"/>
    </row>
    <row r="8" ht="15.75">
      <c r="A8" s="259" t="s">
        <v>89</v>
      </c>
    </row>
    <row r="9" ht="15">
      <c r="A9" s="278" t="s">
        <v>119</v>
      </c>
    </row>
    <row r="10" ht="15">
      <c r="A10" s="279"/>
    </row>
    <row r="11" ht="15">
      <c r="A11" s="279"/>
    </row>
    <row r="12" ht="15">
      <c r="A12" s="279"/>
    </row>
    <row r="13" ht="15">
      <c r="A13" s="279"/>
    </row>
    <row r="14" ht="15.75">
      <c r="A14" s="259" t="s">
        <v>33</v>
      </c>
    </row>
    <row r="15" ht="15">
      <c r="A15" s="278" t="s">
        <v>120</v>
      </c>
    </row>
    <row r="16" ht="15">
      <c r="A16" s="279"/>
    </row>
    <row r="17" ht="15">
      <c r="A17" s="279"/>
    </row>
    <row r="18" ht="15">
      <c r="A18" s="279"/>
    </row>
    <row r="19" ht="15">
      <c r="A19" s="279"/>
    </row>
    <row r="20" ht="15.75">
      <c r="A20" s="259" t="s">
        <v>34</v>
      </c>
    </row>
    <row r="21" ht="15">
      <c r="A21" s="278" t="s">
        <v>121</v>
      </c>
    </row>
    <row r="22" ht="15">
      <c r="A22" s="279"/>
    </row>
    <row r="23" ht="15">
      <c r="A23" s="279"/>
    </row>
    <row r="24" ht="15">
      <c r="A24" s="279"/>
    </row>
    <row r="25" ht="15">
      <c r="A25" s="279"/>
    </row>
    <row r="26" ht="15.75">
      <c r="A26" s="259" t="s">
        <v>35</v>
      </c>
    </row>
    <row r="27" ht="15">
      <c r="A27" s="278" t="s">
        <v>122</v>
      </c>
    </row>
    <row r="28" ht="15">
      <c r="A28" s="279"/>
    </row>
    <row r="29" ht="15">
      <c r="A29" s="279"/>
    </row>
    <row r="30" ht="15">
      <c r="A30" s="279"/>
    </row>
    <row r="31" ht="15">
      <c r="A31" s="279"/>
    </row>
    <row r="32" ht="15.75">
      <c r="A32" s="259" t="s">
        <v>36</v>
      </c>
    </row>
    <row r="33" ht="15">
      <c r="A33" s="278" t="s">
        <v>123</v>
      </c>
    </row>
    <row r="34" ht="15">
      <c r="A34" s="279"/>
    </row>
    <row r="35" ht="15">
      <c r="A35" s="279"/>
    </row>
    <row r="36" ht="15">
      <c r="A36" s="279"/>
    </row>
    <row r="37" ht="15">
      <c r="A37" s="279"/>
    </row>
    <row r="38" ht="15.75">
      <c r="A38" s="259" t="s">
        <v>37</v>
      </c>
    </row>
    <row r="39" ht="27" customHeight="1">
      <c r="A39" s="278" t="s">
        <v>124</v>
      </c>
    </row>
    <row r="40" ht="27" customHeight="1">
      <c r="A40" s="279"/>
    </row>
    <row r="41" ht="27" customHeight="1">
      <c r="A41" s="279"/>
    </row>
    <row r="42" ht="27" customHeight="1">
      <c r="A42" s="279"/>
    </row>
    <row r="43" ht="27" customHeight="1">
      <c r="A43" s="279"/>
    </row>
    <row r="44" ht="15.75">
      <c r="A44" s="259" t="s">
        <v>38</v>
      </c>
    </row>
    <row r="45" ht="28.5" customHeight="1">
      <c r="A45" s="278" t="s">
        <v>125</v>
      </c>
    </row>
    <row r="46" ht="28.5" customHeight="1">
      <c r="A46" s="279"/>
    </row>
    <row r="47" ht="28.5" customHeight="1">
      <c r="A47" s="279"/>
    </row>
    <row r="48" ht="28.5" customHeight="1">
      <c r="A48" s="279"/>
    </row>
    <row r="49" ht="28.5" customHeight="1">
      <c r="A49" s="279"/>
    </row>
    <row r="50" ht="15.75">
      <c r="A50" s="259" t="s">
        <v>39</v>
      </c>
    </row>
    <row r="51" ht="15">
      <c r="A51" s="278" t="s">
        <v>126</v>
      </c>
    </row>
    <row r="52" ht="15">
      <c r="A52" s="279"/>
    </row>
    <row r="53" ht="15">
      <c r="A53" s="279"/>
    </row>
    <row r="54" ht="15">
      <c r="A54" s="279"/>
    </row>
    <row r="55" ht="15">
      <c r="A55" s="279"/>
    </row>
    <row r="56" ht="15.75">
      <c r="A56" s="259" t="s">
        <v>40</v>
      </c>
    </row>
    <row r="57" ht="15">
      <c r="A57" s="278" t="s">
        <v>127</v>
      </c>
    </row>
    <row r="58" ht="15">
      <c r="A58" s="279"/>
    </row>
    <row r="59" ht="15">
      <c r="A59" s="279"/>
    </row>
    <row r="60" ht="15">
      <c r="A60" s="279"/>
    </row>
    <row r="61" ht="15">
      <c r="A61" s="279"/>
    </row>
    <row r="62" ht="15.75">
      <c r="A62" s="260"/>
    </row>
  </sheetData>
  <sheetProtection/>
  <mergeCells count="10">
    <mergeCell ref="A45:A49"/>
    <mergeCell ref="A51:A55"/>
    <mergeCell ref="A57:A61"/>
    <mergeCell ref="A39:A43"/>
    <mergeCell ref="A9:A13"/>
    <mergeCell ref="A3:A7"/>
    <mergeCell ref="A15:A19"/>
    <mergeCell ref="A21:A25"/>
    <mergeCell ref="A27:A31"/>
    <mergeCell ref="A33:A3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B1">
      <selection activeCell="G3" sqref="G3"/>
    </sheetView>
  </sheetViews>
  <sheetFormatPr defaultColWidth="9.140625" defaultRowHeight="15"/>
  <cols>
    <col min="1" max="1" width="22.57421875" style="47" bestFit="1" customWidth="1"/>
    <col min="2" max="2" width="23.7109375" style="47" bestFit="1" customWidth="1"/>
    <col min="3" max="3" width="82.28125" style="47" bestFit="1" customWidth="1"/>
    <col min="4" max="4" width="21.7109375" style="47" bestFit="1" customWidth="1"/>
    <col min="5" max="5" width="32.8515625" style="47" bestFit="1" customWidth="1"/>
    <col min="6" max="6" width="12.7109375" style="47" bestFit="1" customWidth="1"/>
    <col min="7" max="7" width="14.140625" style="129" bestFit="1" customWidth="1"/>
    <col min="8" max="8" width="10.7109375" style="47" bestFit="1" customWidth="1"/>
    <col min="9" max="16384" width="9.140625" style="47" customWidth="1"/>
  </cols>
  <sheetData>
    <row r="1" spans="1:7" ht="36" customHeight="1" thickBot="1">
      <c r="A1" s="283" t="s">
        <v>32</v>
      </c>
      <c r="B1" s="283"/>
      <c r="C1" s="283"/>
      <c r="D1" s="283"/>
      <c r="E1" s="283"/>
      <c r="F1" s="283"/>
      <c r="G1" s="283"/>
    </row>
    <row r="2" spans="1:7" ht="15.75" thickBot="1">
      <c r="A2" s="37" t="s">
        <v>2</v>
      </c>
      <c r="B2" s="38" t="s">
        <v>11</v>
      </c>
      <c r="C2" s="38" t="s">
        <v>12</v>
      </c>
      <c r="D2" s="38" t="s">
        <v>16</v>
      </c>
      <c r="E2" s="38" t="s">
        <v>17</v>
      </c>
      <c r="F2" s="58" t="s">
        <v>27</v>
      </c>
      <c r="G2" s="59" t="s">
        <v>28</v>
      </c>
    </row>
    <row r="3" spans="1:7" ht="15">
      <c r="A3" s="39" t="s">
        <v>128</v>
      </c>
      <c r="B3" s="40" t="s">
        <v>129</v>
      </c>
      <c r="C3" s="40" t="s">
        <v>130</v>
      </c>
      <c r="D3" s="41" t="s">
        <v>131</v>
      </c>
      <c r="E3" s="42" t="s">
        <v>132</v>
      </c>
      <c r="F3" s="261" t="s">
        <v>133</v>
      </c>
      <c r="G3" s="262" t="s">
        <v>139</v>
      </c>
    </row>
    <row r="4" spans="1:7" ht="15">
      <c r="A4" s="43"/>
      <c r="B4" s="11"/>
      <c r="C4" s="11"/>
      <c r="D4" s="9"/>
      <c r="E4" s="10"/>
      <c r="F4" s="60"/>
      <c r="G4" s="44"/>
    </row>
    <row r="5" spans="1:7" ht="15">
      <c r="A5" s="43"/>
      <c r="B5" s="11"/>
      <c r="C5" s="11"/>
      <c r="D5" s="9"/>
      <c r="E5" s="10"/>
      <c r="F5" s="60"/>
      <c r="G5" s="44"/>
    </row>
    <row r="6" spans="1:7" ht="15">
      <c r="A6" s="43"/>
      <c r="B6" s="11"/>
      <c r="C6" s="11"/>
      <c r="D6" s="9"/>
      <c r="E6" s="10"/>
      <c r="F6" s="60"/>
      <c r="G6" s="44"/>
    </row>
    <row r="7" spans="1:7" ht="15">
      <c r="A7" s="43"/>
      <c r="B7" s="11"/>
      <c r="C7" s="11"/>
      <c r="D7" s="9"/>
      <c r="E7" s="10"/>
      <c r="F7" s="60"/>
      <c r="G7" s="44"/>
    </row>
    <row r="8" spans="1:7" ht="15">
      <c r="A8" s="43"/>
      <c r="B8" s="11"/>
      <c r="C8" s="11"/>
      <c r="D8" s="9"/>
      <c r="E8" s="10"/>
      <c r="F8" s="60"/>
      <c r="G8" s="44"/>
    </row>
    <row r="9" spans="1:7" ht="15">
      <c r="A9" s="43"/>
      <c r="B9" s="11"/>
      <c r="C9" s="11"/>
      <c r="D9" s="9"/>
      <c r="E9" s="10"/>
      <c r="F9" s="60"/>
      <c r="G9" s="44"/>
    </row>
    <row r="10" spans="1:7" ht="15">
      <c r="A10" s="43"/>
      <c r="B10" s="11"/>
      <c r="C10" s="11"/>
      <c r="D10" s="9"/>
      <c r="E10" s="10"/>
      <c r="F10" s="60"/>
      <c r="G10" s="44"/>
    </row>
    <row r="11" spans="1:7" ht="15">
      <c r="A11" s="43"/>
      <c r="B11" s="11"/>
      <c r="C11" s="11"/>
      <c r="D11" s="9"/>
      <c r="E11" s="10"/>
      <c r="F11" s="60"/>
      <c r="G11" s="44"/>
    </row>
    <row r="12" spans="1:7" ht="15">
      <c r="A12" s="43"/>
      <c r="B12" s="11"/>
      <c r="C12" s="11"/>
      <c r="D12" s="9"/>
      <c r="E12" s="10"/>
      <c r="F12" s="60"/>
      <c r="G12" s="44"/>
    </row>
    <row r="13" spans="1:7" ht="15">
      <c r="A13" s="43"/>
      <c r="B13" s="11"/>
      <c r="C13" s="11"/>
      <c r="D13" s="9"/>
      <c r="E13" s="10"/>
      <c r="F13" s="60"/>
      <c r="G13" s="44"/>
    </row>
    <row r="14" spans="1:7" ht="15">
      <c r="A14" s="43"/>
      <c r="B14" s="11"/>
      <c r="C14" s="11"/>
      <c r="D14" s="9"/>
      <c r="E14" s="10"/>
      <c r="F14" s="60"/>
      <c r="G14" s="44"/>
    </row>
    <row r="15" spans="1:7" ht="15">
      <c r="A15" s="43"/>
      <c r="B15" s="11"/>
      <c r="C15" s="11"/>
      <c r="D15" s="9"/>
      <c r="E15" s="10"/>
      <c r="F15" s="60"/>
      <c r="G15" s="44"/>
    </row>
    <row r="16" spans="1:7" ht="15">
      <c r="A16" s="43"/>
      <c r="B16" s="9"/>
      <c r="C16" s="11"/>
      <c r="D16" s="12"/>
      <c r="E16" s="10"/>
      <c r="F16" s="60"/>
      <c r="G16" s="44"/>
    </row>
    <row r="17" spans="1:7" ht="15">
      <c r="A17" s="43"/>
      <c r="B17" s="11"/>
      <c r="C17" s="11"/>
      <c r="D17" s="9"/>
      <c r="E17" s="10"/>
      <c r="F17" s="60"/>
      <c r="G17" s="44"/>
    </row>
    <row r="18" spans="1:7" ht="15">
      <c r="A18" s="43"/>
      <c r="B18" s="11"/>
      <c r="C18" s="11"/>
      <c r="D18" s="10"/>
      <c r="E18" s="10"/>
      <c r="F18" s="60"/>
      <c r="G18" s="44"/>
    </row>
    <row r="19" spans="1:7" ht="15">
      <c r="A19" s="82"/>
      <c r="B19" s="83"/>
      <c r="C19" s="83"/>
      <c r="D19" s="83"/>
      <c r="E19" s="83"/>
      <c r="F19" s="84"/>
      <c r="G19" s="85"/>
    </row>
    <row r="20" spans="1:7" ht="15">
      <c r="A20" s="82"/>
      <c r="B20" s="83"/>
      <c r="C20" s="83"/>
      <c r="D20" s="83"/>
      <c r="E20" s="83"/>
      <c r="F20" s="84"/>
      <c r="G20" s="85"/>
    </row>
    <row r="21" spans="1:7" ht="15">
      <c r="A21" s="82"/>
      <c r="B21" s="83"/>
      <c r="C21" s="83"/>
      <c r="D21" s="83"/>
      <c r="E21" s="83"/>
      <c r="F21" s="84"/>
      <c r="G21" s="85"/>
    </row>
    <row r="22" spans="1:7" ht="15">
      <c r="A22" s="82"/>
      <c r="B22" s="83"/>
      <c r="C22" s="83"/>
      <c r="D22" s="83"/>
      <c r="E22" s="83"/>
      <c r="F22" s="84"/>
      <c r="G22" s="85"/>
    </row>
    <row r="23" spans="1:7" ht="15">
      <c r="A23" s="82"/>
      <c r="B23" s="83"/>
      <c r="C23" s="83"/>
      <c r="D23" s="83"/>
      <c r="E23" s="83"/>
      <c r="F23" s="84"/>
      <c r="G23" s="85"/>
    </row>
    <row r="24" spans="1:7" ht="15">
      <c r="A24" s="82"/>
      <c r="B24" s="83"/>
      <c r="C24" s="83"/>
      <c r="D24" s="83"/>
      <c r="E24" s="83"/>
      <c r="F24" s="84"/>
      <c r="G24" s="85"/>
    </row>
    <row r="25" spans="1:7" ht="15">
      <c r="A25" s="82"/>
      <c r="B25" s="83"/>
      <c r="C25" s="83"/>
      <c r="D25" s="83"/>
      <c r="E25" s="83"/>
      <c r="F25" s="84"/>
      <c r="G25" s="85"/>
    </row>
    <row r="26" spans="1:7" ht="15">
      <c r="A26" s="82"/>
      <c r="B26" s="83"/>
      <c r="C26" s="83"/>
      <c r="D26" s="83"/>
      <c r="E26" s="83"/>
      <c r="F26" s="84"/>
      <c r="G26" s="85"/>
    </row>
    <row r="27" spans="1:7" ht="15.75" thickBot="1">
      <c r="A27" s="82"/>
      <c r="B27" s="83"/>
      <c r="C27" s="83"/>
      <c r="D27" s="83"/>
      <c r="E27" s="83"/>
      <c r="F27" s="84"/>
      <c r="G27" s="85"/>
    </row>
    <row r="28" spans="1:7" ht="15.75" thickBot="1">
      <c r="A28" s="55"/>
      <c r="B28" s="56"/>
      <c r="C28" s="56"/>
      <c r="D28" s="56"/>
      <c r="E28" s="88" t="s">
        <v>66</v>
      </c>
      <c r="F28" s="86">
        <f>SUM(F3:F27)</f>
        <v>0</v>
      </c>
      <c r="G28" s="57">
        <f>SUM(G3:G27)</f>
        <v>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421875" style="47" customWidth="1"/>
    <col min="2" max="2" width="29.140625" style="47" customWidth="1"/>
    <col min="3" max="3" width="48.7109375" style="47" customWidth="1"/>
    <col min="4" max="4" width="14.28125" style="47" customWidth="1"/>
    <col min="5" max="5" width="9.28125" style="47" customWidth="1"/>
    <col min="6" max="6" width="9.57421875" style="47" customWidth="1"/>
    <col min="7" max="7" width="9.28125" style="47" customWidth="1"/>
    <col min="8" max="8" width="10.00390625" style="47" bestFit="1" customWidth="1"/>
    <col min="9" max="9" width="11.421875" style="47" bestFit="1" customWidth="1"/>
    <col min="10" max="10" width="9.8515625" style="47" bestFit="1" customWidth="1"/>
    <col min="11" max="11" width="12.28125" style="47" customWidth="1"/>
    <col min="12" max="12" width="9.140625" style="47" customWidth="1"/>
    <col min="13" max="16" width="13.7109375" style="47" customWidth="1"/>
    <col min="17" max="17" width="21.8515625" style="47" customWidth="1"/>
    <col min="18" max="19" width="9.140625" style="47" customWidth="1"/>
    <col min="20" max="16384" width="9.140625" style="47" customWidth="1"/>
  </cols>
  <sheetData>
    <row r="1" spans="1:17" ht="36" customHeight="1" thickBot="1">
      <c r="A1" s="287" t="s">
        <v>31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</row>
    <row r="2" spans="1:17" ht="15">
      <c r="A2" s="284" t="s">
        <v>6</v>
      </c>
      <c r="B2" s="285"/>
      <c r="C2" s="32" t="s">
        <v>5</v>
      </c>
      <c r="D2" s="32" t="s">
        <v>2</v>
      </c>
      <c r="E2" s="284" t="s">
        <v>3</v>
      </c>
      <c r="F2" s="286"/>
      <c r="G2" s="286"/>
      <c r="H2" s="286"/>
      <c r="I2" s="286"/>
      <c r="J2" s="286"/>
      <c r="K2" s="286"/>
      <c r="L2" s="285"/>
      <c r="M2" s="284" t="s">
        <v>4</v>
      </c>
      <c r="N2" s="286"/>
      <c r="O2" s="285"/>
      <c r="P2" s="32" t="s">
        <v>7</v>
      </c>
      <c r="Q2" s="32" t="s">
        <v>8</v>
      </c>
    </row>
    <row r="3" spans="1:17" ht="30.75" thickBot="1">
      <c r="A3" s="33" t="s">
        <v>0</v>
      </c>
      <c r="B3" s="34" t="s">
        <v>10</v>
      </c>
      <c r="C3" s="35" t="s">
        <v>1</v>
      </c>
      <c r="D3" s="35" t="s">
        <v>20</v>
      </c>
      <c r="E3" s="33" t="s">
        <v>22</v>
      </c>
      <c r="F3" s="36" t="s">
        <v>26</v>
      </c>
      <c r="G3" s="36" t="s">
        <v>25</v>
      </c>
      <c r="H3" s="36" t="s">
        <v>54</v>
      </c>
      <c r="I3" s="36" t="s">
        <v>55</v>
      </c>
      <c r="J3" s="36" t="s">
        <v>56</v>
      </c>
      <c r="K3" s="36" t="s">
        <v>23</v>
      </c>
      <c r="L3" s="34" t="s">
        <v>24</v>
      </c>
      <c r="M3" s="33" t="s">
        <v>27</v>
      </c>
      <c r="N3" s="36" t="s">
        <v>28</v>
      </c>
      <c r="O3" s="34" t="s">
        <v>29</v>
      </c>
      <c r="P3" s="35" t="s">
        <v>9</v>
      </c>
      <c r="Q3" s="35" t="s">
        <v>15</v>
      </c>
    </row>
    <row r="4" spans="1:17" ht="45">
      <c r="A4" s="263" t="s">
        <v>134</v>
      </c>
      <c r="B4" s="15" t="s">
        <v>136</v>
      </c>
      <c r="C4" s="15" t="s">
        <v>135</v>
      </c>
      <c r="D4" s="15" t="s">
        <v>137</v>
      </c>
      <c r="E4" s="16" t="s">
        <v>118</v>
      </c>
      <c r="F4" s="17" t="s">
        <v>118</v>
      </c>
      <c r="G4" s="17" t="s">
        <v>118</v>
      </c>
      <c r="H4" s="61" t="e">
        <f>IF(E4="","",IF(G4="",F4-E4,G4-E4))</f>
        <v>#VALUE!</v>
      </c>
      <c r="I4" s="61" t="e">
        <f>IF(E4="","",IF(K4=1,G4-E4,'PG INICIAL'!$A$16-E4))</f>
        <v>#VALUE!</v>
      </c>
      <c r="J4" s="61" t="e">
        <f>IF(E4="","",IF(F4&gt;'PG INICIAL'!$A$16,H4-I4,0))</f>
        <v>#VALUE!</v>
      </c>
      <c r="K4" s="264" t="s">
        <v>138</v>
      </c>
      <c r="L4" s="52" t="e">
        <f>IF(E4="","",(IF(K4=1,G4-E4,'PG INICIAL'!$A$16-E4))/(F4-E4))</f>
        <v>#VALUE!</v>
      </c>
      <c r="M4" s="265" t="s">
        <v>133</v>
      </c>
      <c r="N4" s="265" t="s">
        <v>139</v>
      </c>
      <c r="O4" s="64" t="e">
        <f aca="true" t="shared" si="0" ref="O4:O26">IF(N4="","",(N4-M4)/M4)</f>
        <v>#VALUE!</v>
      </c>
      <c r="P4" s="18" t="s">
        <v>140</v>
      </c>
      <c r="Q4" s="19" t="s">
        <v>141</v>
      </c>
    </row>
    <row r="5" spans="1:17" ht="15">
      <c r="A5" s="20"/>
      <c r="B5" s="2"/>
      <c r="C5" s="2"/>
      <c r="D5" s="2"/>
      <c r="E5" s="14"/>
      <c r="F5" s="3"/>
      <c r="G5" s="3"/>
      <c r="H5" s="62">
        <f aca="true" t="shared" si="1" ref="H5:H53">IF(E5="","",IF(G5="",F5-E5,G5-E5))</f>
      </c>
      <c r="I5" s="62">
        <f>IF(E5="","",IF(K5=1,G5-E5,'PG INICIAL'!$A$16-E5))</f>
      </c>
      <c r="J5" s="62">
        <f>IF(E5="","",IF(F5&gt;'PG INICIAL'!$A$16,H5-I5,0))</f>
      </c>
      <c r="K5" s="13"/>
      <c r="L5" s="53">
        <f>IF(E5="","",(IF(K5=1,G5-E5,'PG INICIAL'!$A$16-E5))/(F5-E5))</f>
      </c>
      <c r="M5" s="4"/>
      <c r="N5" s="4"/>
      <c r="O5" s="65">
        <f t="shared" si="0"/>
      </c>
      <c r="P5" s="6"/>
      <c r="Q5" s="21"/>
    </row>
    <row r="6" spans="1:17" ht="15">
      <c r="A6" s="20"/>
      <c r="B6" s="2"/>
      <c r="C6" s="2"/>
      <c r="D6" s="2"/>
      <c r="E6" s="14"/>
      <c r="F6" s="3"/>
      <c r="G6" s="3"/>
      <c r="H6" s="62">
        <f t="shared" si="1"/>
      </c>
      <c r="I6" s="62">
        <f>IF(E6="","",IF(K6=1,G6-E6,'PG INICIAL'!$A$16-E6))</f>
      </c>
      <c r="J6" s="62">
        <f>IF(E6="","",IF(F6&gt;'PG INICIAL'!$A$16,H6-I6,0))</f>
      </c>
      <c r="K6" s="13"/>
      <c r="L6" s="53">
        <f>IF(E6="","",(IF(K6=1,G6-E6,'PG INICIAL'!$A$16-E6))/(F6-E6))</f>
      </c>
      <c r="M6" s="4"/>
      <c r="N6" s="4"/>
      <c r="O6" s="65">
        <f t="shared" si="0"/>
      </c>
      <c r="P6" s="6"/>
      <c r="Q6" s="21"/>
    </row>
    <row r="7" spans="1:17" ht="15">
      <c r="A7" s="22"/>
      <c r="B7" s="1"/>
      <c r="C7" s="2"/>
      <c r="D7" s="2"/>
      <c r="E7" s="14"/>
      <c r="F7" s="3"/>
      <c r="G7" s="3"/>
      <c r="H7" s="62">
        <f t="shared" si="1"/>
      </c>
      <c r="I7" s="62">
        <f>IF(E7="","",IF(K7=1,G7-E7,'PG INICIAL'!$A$16-E7))</f>
      </c>
      <c r="J7" s="62">
        <f>IF(E7="","",IF(F7&gt;'PG INICIAL'!$A$16,H7-I7,0))</f>
      </c>
      <c r="K7" s="13"/>
      <c r="L7" s="53">
        <f>IF(E7="","",(IF(K7=1,G7-E7,'PG INICIAL'!$A$16-E7))/(F7-E7))</f>
      </c>
      <c r="M7" s="4"/>
      <c r="N7" s="4"/>
      <c r="O7" s="65">
        <f t="shared" si="0"/>
      </c>
      <c r="P7" s="6"/>
      <c r="Q7" s="21"/>
    </row>
    <row r="8" spans="1:17" ht="15">
      <c r="A8" s="20"/>
      <c r="B8" s="2"/>
      <c r="C8" s="2"/>
      <c r="D8" s="2"/>
      <c r="E8" s="14"/>
      <c r="F8" s="3"/>
      <c r="G8" s="3"/>
      <c r="H8" s="62">
        <f t="shared" si="1"/>
      </c>
      <c r="I8" s="62">
        <f>IF(E8="","",IF(K8=1,G8-E8,'PG INICIAL'!$A$16-E8))</f>
      </c>
      <c r="J8" s="62">
        <f>IF(E8="","",IF(F8&gt;'PG INICIAL'!$A$16,H8-I8,0))</f>
      </c>
      <c r="K8" s="13"/>
      <c r="L8" s="53">
        <f>IF(E8="","",(IF(K8=1,G8-E8,'PG INICIAL'!$A$16-E8))/(F8-E8))</f>
      </c>
      <c r="M8" s="4"/>
      <c r="N8" s="4"/>
      <c r="O8" s="65">
        <f t="shared" si="0"/>
      </c>
      <c r="P8" s="6"/>
      <c r="Q8" s="23"/>
    </row>
    <row r="9" spans="1:17" ht="15">
      <c r="A9" s="20"/>
      <c r="B9" s="2"/>
      <c r="C9" s="2"/>
      <c r="D9" s="2"/>
      <c r="E9" s="3"/>
      <c r="F9" s="3"/>
      <c r="G9" s="3"/>
      <c r="H9" s="62">
        <f t="shared" si="1"/>
      </c>
      <c r="I9" s="62">
        <f>IF(E9="","",IF(K9=1,G9-E9,'PG INICIAL'!$A$16-E9))</f>
      </c>
      <c r="J9" s="62">
        <f>IF(E9="","",IF(F9&gt;'PG INICIAL'!$A$16,H9-I9,0))</f>
      </c>
      <c r="K9" s="13"/>
      <c r="L9" s="53">
        <f>IF(E9="","",(IF(K9=1,G9-E9,'PG INICIAL'!$A$16-E9))/(F9-E9))</f>
      </c>
      <c r="M9" s="4"/>
      <c r="N9" s="4"/>
      <c r="O9" s="65">
        <f t="shared" si="0"/>
      </c>
      <c r="P9" s="6"/>
      <c r="Q9" s="23"/>
    </row>
    <row r="10" spans="1:17" ht="15">
      <c r="A10" s="20"/>
      <c r="B10" s="2"/>
      <c r="C10" s="2"/>
      <c r="D10" s="2"/>
      <c r="E10" s="3"/>
      <c r="F10" s="3"/>
      <c r="G10" s="3"/>
      <c r="H10" s="62">
        <f t="shared" si="1"/>
      </c>
      <c r="I10" s="62">
        <f>IF(E10="","",IF(K10=1,G10-E10,'PG INICIAL'!$A$16-E10))</f>
      </c>
      <c r="J10" s="62">
        <f>IF(E10="","",IF(F10&gt;'PG INICIAL'!$A$16,H10-I10,0))</f>
      </c>
      <c r="K10" s="13"/>
      <c r="L10" s="53">
        <f>IF(E10="","",(IF(K10=1,G10-E10,'PG INICIAL'!$A$16-E10))/(F10-E10))</f>
      </c>
      <c r="M10" s="4"/>
      <c r="N10" s="4"/>
      <c r="O10" s="65">
        <f t="shared" si="0"/>
      </c>
      <c r="P10" s="6"/>
      <c r="Q10" s="21"/>
    </row>
    <row r="11" spans="1:17" ht="15">
      <c r="A11" s="20"/>
      <c r="B11" s="2"/>
      <c r="C11" s="2"/>
      <c r="D11" s="2"/>
      <c r="E11" s="3"/>
      <c r="F11" s="3"/>
      <c r="G11" s="3"/>
      <c r="H11" s="62">
        <f t="shared" si="1"/>
      </c>
      <c r="I11" s="62">
        <f>IF(E11="","",IF(K11=1,G11-E11,'PG INICIAL'!$A$16-E11))</f>
      </c>
      <c r="J11" s="62">
        <f>IF(E11="","",IF(F11&gt;'PG INICIAL'!$A$16,H11-I11,0))</f>
      </c>
      <c r="K11" s="13"/>
      <c r="L11" s="53">
        <f>IF(E11="","",(IF(K11=1,G11-E11,'PG INICIAL'!$A$16-E11))/(F11-E11))</f>
      </c>
      <c r="M11" s="4"/>
      <c r="N11" s="4"/>
      <c r="O11" s="65">
        <f t="shared" si="0"/>
      </c>
      <c r="P11" s="6"/>
      <c r="Q11" s="21"/>
    </row>
    <row r="12" spans="1:17" ht="15">
      <c r="A12" s="22"/>
      <c r="B12" s="1"/>
      <c r="C12" s="2"/>
      <c r="D12" s="2"/>
      <c r="E12" s="3"/>
      <c r="F12" s="3"/>
      <c r="G12" s="3"/>
      <c r="H12" s="62">
        <f t="shared" si="1"/>
      </c>
      <c r="I12" s="62">
        <f>IF(E12="","",IF(K12=1,G12-E12,'PG INICIAL'!$A$16-E12))</f>
      </c>
      <c r="J12" s="62">
        <f>IF(E12="","",IF(F12&gt;'PG INICIAL'!$A$16,H12-I12,0))</f>
      </c>
      <c r="K12" s="13"/>
      <c r="L12" s="53">
        <f>IF(E12="","",(IF(K12=1,G12-E12,'PG INICIAL'!$A$16-E12))/(F12-E12))</f>
      </c>
      <c r="M12" s="4"/>
      <c r="N12" s="4"/>
      <c r="O12" s="65">
        <f t="shared" si="0"/>
      </c>
      <c r="P12" s="6"/>
      <c r="Q12" s="21"/>
    </row>
    <row r="13" spans="1:17" ht="15">
      <c r="A13" s="20"/>
      <c r="B13" s="2"/>
      <c r="C13" s="2"/>
      <c r="D13" s="2"/>
      <c r="E13" s="3"/>
      <c r="F13" s="3"/>
      <c r="G13" s="3"/>
      <c r="H13" s="62">
        <f t="shared" si="1"/>
      </c>
      <c r="I13" s="62">
        <f>IF(E13="","",IF(K13=1,G13-E13,'PG INICIAL'!$A$16-E13))</f>
      </c>
      <c r="J13" s="62">
        <f>IF(E13="","",IF(F13&gt;'PG INICIAL'!$A$16,H13-I13,0))</f>
      </c>
      <c r="K13" s="13"/>
      <c r="L13" s="53">
        <f>IF(E13="","",(IF(K13=1,G13-E13,'PG INICIAL'!$A$16-E13))/(F13-E13))</f>
      </c>
      <c r="M13" s="4"/>
      <c r="N13" s="4"/>
      <c r="O13" s="65">
        <f t="shared" si="0"/>
      </c>
      <c r="P13" s="6"/>
      <c r="Q13" s="21"/>
    </row>
    <row r="14" spans="1:17" ht="15">
      <c r="A14" s="20"/>
      <c r="B14" s="2"/>
      <c r="C14" s="2"/>
      <c r="D14" s="2"/>
      <c r="E14" s="3"/>
      <c r="F14" s="3"/>
      <c r="G14" s="3"/>
      <c r="H14" s="62">
        <f t="shared" si="1"/>
      </c>
      <c r="I14" s="62">
        <f>IF(E14="","",IF(K14=1,G14-E14,'PG INICIAL'!$A$16-E14))</f>
      </c>
      <c r="J14" s="62">
        <f>IF(E14="","",IF(F14&gt;'PG INICIAL'!$A$16,H14-I14,0))</f>
      </c>
      <c r="K14" s="13"/>
      <c r="L14" s="53">
        <f>IF(E14="","",(IF(K14=1,G14-E14,'PG INICIAL'!$A$16-E14))/(F14-E14))</f>
      </c>
      <c r="M14" s="4"/>
      <c r="N14" s="4"/>
      <c r="O14" s="65">
        <f t="shared" si="0"/>
      </c>
      <c r="P14" s="6"/>
      <c r="Q14" s="21"/>
    </row>
    <row r="15" spans="1:17" ht="15">
      <c r="A15" s="20"/>
      <c r="B15" s="2"/>
      <c r="C15" s="2"/>
      <c r="D15" s="2"/>
      <c r="E15" s="3"/>
      <c r="F15" s="3"/>
      <c r="G15" s="3"/>
      <c r="H15" s="62">
        <f t="shared" si="1"/>
      </c>
      <c r="I15" s="62">
        <f>IF(E15="","",IF(K15=1,G15-E15,'PG INICIAL'!$A$16-E15))</f>
      </c>
      <c r="J15" s="62">
        <f>IF(E15="","",IF(F15&gt;'PG INICIAL'!$A$16,H15-I15,0))</f>
      </c>
      <c r="K15" s="13"/>
      <c r="L15" s="53">
        <f>IF(E15="","",(IF(K15=1,G15-E15,'PG INICIAL'!$A$16-E15))/(F15-E15))</f>
      </c>
      <c r="M15" s="4"/>
      <c r="N15" s="4"/>
      <c r="O15" s="65">
        <f t="shared" si="0"/>
      </c>
      <c r="P15" s="6"/>
      <c r="Q15" s="21"/>
    </row>
    <row r="16" spans="1:17" ht="15">
      <c r="A16" s="20"/>
      <c r="B16" s="2"/>
      <c r="C16" s="2"/>
      <c r="D16" s="2"/>
      <c r="E16" s="3"/>
      <c r="F16" s="3"/>
      <c r="G16" s="3"/>
      <c r="H16" s="62">
        <f t="shared" si="1"/>
      </c>
      <c r="I16" s="62">
        <f>IF(E16="","",IF(K16=1,G16-E16,'PG INICIAL'!$A$16-E16))</f>
      </c>
      <c r="J16" s="62">
        <f>IF(E16="","",IF(F16&gt;'PG INICIAL'!$A$16,H16-I16,0))</f>
      </c>
      <c r="K16" s="13"/>
      <c r="L16" s="53">
        <f>IF(E16="","",(IF(K16=1,G16-E16,'PG INICIAL'!$A$16-E16))/(F16-E16))</f>
      </c>
      <c r="M16" s="4"/>
      <c r="N16" s="4"/>
      <c r="O16" s="65">
        <f t="shared" si="0"/>
      </c>
      <c r="P16" s="2"/>
      <c r="Q16" s="23"/>
    </row>
    <row r="17" spans="1:17" ht="15">
      <c r="A17" s="24"/>
      <c r="B17" s="2"/>
      <c r="C17" s="2"/>
      <c r="D17" s="2"/>
      <c r="E17" s="3"/>
      <c r="F17" s="3"/>
      <c r="G17" s="3"/>
      <c r="H17" s="62">
        <f t="shared" si="1"/>
      </c>
      <c r="I17" s="62">
        <f>IF(E17="","",IF(K17=1,G17-E17,'PG INICIAL'!$A$16-E17))</f>
      </c>
      <c r="J17" s="62">
        <f>IF(E17="","",IF(F17&gt;'PG INICIAL'!$A$16,H17-I17,0))</f>
      </c>
      <c r="K17" s="13"/>
      <c r="L17" s="53">
        <f>IF(E17="","",(IF(K17=1,G17-E17,'PG INICIAL'!$A$16-E17))/(F17-E17))</f>
      </c>
      <c r="M17" s="4"/>
      <c r="N17" s="4"/>
      <c r="O17" s="65">
        <f t="shared" si="0"/>
      </c>
      <c r="P17" s="237"/>
      <c r="Q17" s="21"/>
    </row>
    <row r="18" spans="1:17" ht="15">
      <c r="A18" s="22"/>
      <c r="B18" s="1"/>
      <c r="C18" s="2"/>
      <c r="D18" s="2"/>
      <c r="E18" s="3"/>
      <c r="F18" s="3"/>
      <c r="G18" s="3"/>
      <c r="H18" s="62">
        <f aca="true" t="shared" si="2" ref="H18:H26">IF(E18="","",IF(G18="",F18-E18,G18-E18))</f>
      </c>
      <c r="I18" s="62">
        <f>IF(E18="","",IF(K18=1,G18-E18,'PG INICIAL'!$A$16-E18))</f>
      </c>
      <c r="J18" s="62">
        <f>IF(E18="","",IF(F18&gt;'PG INICIAL'!$A$16,H18-I18,0))</f>
      </c>
      <c r="K18" s="13"/>
      <c r="L18" s="53">
        <f>IF(E18="","",(IF(K18=1,G18-E18,'PG INICIAL'!$A$16-E18))/(F18-E18))</f>
      </c>
      <c r="M18" s="4"/>
      <c r="N18" s="4"/>
      <c r="O18" s="65">
        <f t="shared" si="0"/>
      </c>
      <c r="P18" s="6"/>
      <c r="Q18" s="21"/>
    </row>
    <row r="19" spans="1:17" ht="15">
      <c r="A19" s="20"/>
      <c r="B19" s="2"/>
      <c r="C19" s="2"/>
      <c r="D19" s="2"/>
      <c r="E19" s="3"/>
      <c r="F19" s="3"/>
      <c r="G19" s="3"/>
      <c r="H19" s="62">
        <f t="shared" si="2"/>
      </c>
      <c r="I19" s="62">
        <f>IF(E19="","",IF(K19=1,G19-E19,'PG INICIAL'!$A$16-E19))</f>
      </c>
      <c r="J19" s="62">
        <f>IF(E19="","",IF(F19&gt;'PG INICIAL'!$A$16,H19-I19,0))</f>
      </c>
      <c r="K19" s="13"/>
      <c r="L19" s="53">
        <f>IF(E19="","",(IF(K19=1,G19-E19,'PG INICIAL'!$A$16-E19))/(F19-E19))</f>
      </c>
      <c r="M19" s="4"/>
      <c r="N19" s="4"/>
      <c r="O19" s="65">
        <f t="shared" si="0"/>
      </c>
      <c r="P19" s="6"/>
      <c r="Q19" s="21"/>
    </row>
    <row r="20" spans="1:17" ht="15">
      <c r="A20" s="20"/>
      <c r="B20" s="2"/>
      <c r="C20" s="2"/>
      <c r="D20" s="2"/>
      <c r="E20" s="3"/>
      <c r="F20" s="3"/>
      <c r="G20" s="3"/>
      <c r="H20" s="62">
        <f t="shared" si="2"/>
      </c>
      <c r="I20" s="62">
        <f>IF(E20="","",IF(K20=1,G20-E20,'PG INICIAL'!$A$16-E20))</f>
      </c>
      <c r="J20" s="62">
        <f>IF(E20="","",IF(F20&gt;'PG INICIAL'!$A$16,H20-I20,0))</f>
      </c>
      <c r="K20" s="13"/>
      <c r="L20" s="53">
        <f>IF(E20="","",(IF(K20=1,G20-E20,'PG INICIAL'!$A$16-E20))/(F20-E20))</f>
      </c>
      <c r="M20" s="4"/>
      <c r="N20" s="4"/>
      <c r="O20" s="65">
        <f t="shared" si="0"/>
      </c>
      <c r="P20" s="6"/>
      <c r="Q20" s="21"/>
    </row>
    <row r="21" spans="1:17" ht="15">
      <c r="A21" s="20"/>
      <c r="B21" s="2"/>
      <c r="C21" s="2"/>
      <c r="D21" s="2"/>
      <c r="E21" s="3"/>
      <c r="F21" s="3"/>
      <c r="G21" s="3"/>
      <c r="H21" s="62">
        <f t="shared" si="2"/>
      </c>
      <c r="I21" s="62">
        <f>IF(E21="","",IF(K21=1,G21-E21,'PG INICIAL'!$A$16-E21))</f>
      </c>
      <c r="J21" s="62">
        <f>IF(E21="","",IF(F21&gt;'PG INICIAL'!$A$16,H21-I21,0))</f>
      </c>
      <c r="K21" s="13"/>
      <c r="L21" s="53">
        <f>IF(E21="","",(IF(K21=1,G21-E21,'PG INICIAL'!$A$16-E21))/(F21-E21))</f>
      </c>
      <c r="M21" s="4"/>
      <c r="N21" s="4"/>
      <c r="O21" s="65">
        <f t="shared" si="0"/>
      </c>
      <c r="P21" s="6"/>
      <c r="Q21" s="21"/>
    </row>
    <row r="22" spans="1:17" ht="15">
      <c r="A22" s="22"/>
      <c r="B22" s="1"/>
      <c r="C22" s="2"/>
      <c r="D22" s="2"/>
      <c r="E22" s="3"/>
      <c r="F22" s="3"/>
      <c r="G22" s="3"/>
      <c r="H22" s="62">
        <f t="shared" si="2"/>
      </c>
      <c r="I22" s="62">
        <f>IF(E22="","",IF(K22=1,G22-E22,'PG INICIAL'!$A$16-E22))</f>
      </c>
      <c r="J22" s="62">
        <f>IF(E22="","",IF(F22&gt;'PG INICIAL'!$A$16,H22-I22,0))</f>
      </c>
      <c r="K22" s="13"/>
      <c r="L22" s="53">
        <f>IF(E22="","",(IF(K22=1,G22-E22,'PG INICIAL'!$A$16-E22))/(F22-E22))</f>
      </c>
      <c r="M22" s="4"/>
      <c r="N22" s="4"/>
      <c r="O22" s="65">
        <f t="shared" si="0"/>
      </c>
      <c r="P22" s="6"/>
      <c r="Q22" s="21"/>
    </row>
    <row r="23" spans="1:17" ht="15">
      <c r="A23" s="20"/>
      <c r="B23" s="2"/>
      <c r="C23" s="2"/>
      <c r="D23" s="2"/>
      <c r="E23" s="3"/>
      <c r="F23" s="3"/>
      <c r="G23" s="3"/>
      <c r="H23" s="62">
        <f t="shared" si="2"/>
      </c>
      <c r="I23" s="62">
        <f>IF(E23="","",IF(K23=1,G23-E23,'PG INICIAL'!$A$16-E23))</f>
      </c>
      <c r="J23" s="62">
        <f>IF(E23="","",IF(F23&gt;'PG INICIAL'!$A$16,H23-I23,0))</f>
      </c>
      <c r="K23" s="13"/>
      <c r="L23" s="53">
        <f>IF(E23="","",(IF(K23=1,G23-E23,'PG INICIAL'!$A$16-E23))/(F23-E23))</f>
      </c>
      <c r="M23" s="4"/>
      <c r="N23" s="4"/>
      <c r="O23" s="65">
        <f t="shared" si="0"/>
      </c>
      <c r="P23" s="6"/>
      <c r="Q23" s="21"/>
    </row>
    <row r="24" spans="1:17" ht="15">
      <c r="A24" s="20"/>
      <c r="B24" s="2"/>
      <c r="C24" s="2"/>
      <c r="D24" s="2"/>
      <c r="E24" s="3"/>
      <c r="F24" s="3"/>
      <c r="G24" s="3"/>
      <c r="H24" s="62">
        <f t="shared" si="2"/>
      </c>
      <c r="I24" s="62">
        <f>IF(E24="","",IF(K24=1,G24-E24,'PG INICIAL'!$A$16-E24))</f>
      </c>
      <c r="J24" s="62">
        <f>IF(E24="","",IF(F24&gt;'PG INICIAL'!$A$16,H24-I24,0))</f>
      </c>
      <c r="K24" s="13"/>
      <c r="L24" s="53">
        <f>IF(E24="","",(IF(K24=1,G24-E24,'PG INICIAL'!$A$16-E24))/(F24-E24))</f>
      </c>
      <c r="M24" s="4"/>
      <c r="N24" s="4"/>
      <c r="O24" s="65">
        <f t="shared" si="0"/>
      </c>
      <c r="P24" s="2"/>
      <c r="Q24" s="21"/>
    </row>
    <row r="25" spans="1:17" ht="15">
      <c r="A25" s="20"/>
      <c r="B25" s="2"/>
      <c r="C25" s="2"/>
      <c r="D25" s="2"/>
      <c r="E25" s="3"/>
      <c r="F25" s="3"/>
      <c r="G25" s="3"/>
      <c r="H25" s="62">
        <f t="shared" si="2"/>
      </c>
      <c r="I25" s="62">
        <f>IF(E25="","",IF(K25=1,G25-E25,'PG INICIAL'!$A$16-E25))</f>
      </c>
      <c r="J25" s="62">
        <f>IF(E25="","",IF(F25&gt;'PG INICIAL'!$A$16,H25-I25,0))</f>
      </c>
      <c r="K25" s="13"/>
      <c r="L25" s="53">
        <f>IF(E25="","",(IF(K25=1,G25-E25,'PG INICIAL'!$A$16-E25))/(F25-E25))</f>
      </c>
      <c r="M25" s="4"/>
      <c r="N25" s="4"/>
      <c r="O25" s="65">
        <f t="shared" si="0"/>
      </c>
      <c r="P25" s="2"/>
      <c r="Q25" s="23"/>
    </row>
    <row r="26" spans="1:17" ht="15">
      <c r="A26" s="24"/>
      <c r="B26" s="5"/>
      <c r="C26" s="2"/>
      <c r="D26" s="2"/>
      <c r="E26" s="3"/>
      <c r="F26" s="3"/>
      <c r="G26" s="3"/>
      <c r="H26" s="62">
        <f t="shared" si="2"/>
      </c>
      <c r="I26" s="62">
        <f>IF(E26="","",IF(K26=1,G26-E26,'PG INICIAL'!$A$16-E26))</f>
      </c>
      <c r="J26" s="62">
        <f>IF(E26="","",IF(F26&gt;'PG INICIAL'!$A$16,H26-I26,0))</f>
      </c>
      <c r="K26" s="13"/>
      <c r="L26" s="53">
        <f>IF(E26="","",(IF(K26=1,G26-E26,'PG INICIAL'!$A$16-E26))/(F26-E26))</f>
      </c>
      <c r="M26" s="4"/>
      <c r="N26" s="4"/>
      <c r="O26" s="65">
        <f t="shared" si="0"/>
      </c>
      <c r="P26" s="2"/>
      <c r="Q26" s="21"/>
    </row>
    <row r="27" spans="1:17" ht="15">
      <c r="A27" s="22"/>
      <c r="B27" s="1"/>
      <c r="C27" s="2"/>
      <c r="D27" s="2"/>
      <c r="E27" s="3"/>
      <c r="F27" s="3"/>
      <c r="G27" s="3"/>
      <c r="H27" s="62">
        <f t="shared" si="1"/>
      </c>
      <c r="I27" s="62">
        <f>IF(E27="","",IF(K27=1,G27-E27,'PG INICIAL'!$A$16-E27))</f>
      </c>
      <c r="J27" s="62">
        <f>IF(E27="","",IF(F27&gt;'PG INICIAL'!$A$16,H27-I27,0))</f>
      </c>
      <c r="K27" s="13"/>
      <c r="L27" s="53">
        <f>IF(E27="","",(IF(K27=1,G27-E27,'PG INICIAL'!$A$16-E27))/(F27-E27))</f>
      </c>
      <c r="M27" s="4"/>
      <c r="N27" s="4"/>
      <c r="O27" s="65">
        <f aca="true" t="shared" si="3" ref="O27:O49">IF(N27="","",(N27-M27)/M27)</f>
      </c>
      <c r="P27" s="2"/>
      <c r="Q27" s="21"/>
    </row>
    <row r="28" spans="1:17" ht="15">
      <c r="A28" s="24"/>
      <c r="B28" s="2"/>
      <c r="C28" s="2"/>
      <c r="D28" s="2"/>
      <c r="E28" s="3"/>
      <c r="F28" s="3"/>
      <c r="G28" s="3"/>
      <c r="H28" s="62">
        <f t="shared" si="1"/>
      </c>
      <c r="I28" s="62">
        <f>IF(E28="","",IF(K28=1,G28-E28,'PG INICIAL'!$A$16-E28))</f>
      </c>
      <c r="J28" s="62">
        <f>IF(E28="","",IF(F28&gt;'PG INICIAL'!$A$16,H28-I28,0))</f>
      </c>
      <c r="K28" s="13"/>
      <c r="L28" s="53">
        <f>IF(E28="","",(IF(K28=1,G28-E28,'PG INICIAL'!$A$16-E28))/(F28-E28))</f>
      </c>
      <c r="M28" s="4"/>
      <c r="N28" s="4"/>
      <c r="O28" s="65">
        <f t="shared" si="3"/>
      </c>
      <c r="P28" s="6"/>
      <c r="Q28" s="21"/>
    </row>
    <row r="29" spans="1:17" ht="15">
      <c r="A29" s="24"/>
      <c r="B29" s="2"/>
      <c r="C29" s="2"/>
      <c r="D29" s="2"/>
      <c r="E29" s="3"/>
      <c r="F29" s="3"/>
      <c r="G29" s="3"/>
      <c r="H29" s="62">
        <f t="shared" si="1"/>
      </c>
      <c r="I29" s="62">
        <f>IF(E29="","",IF(K29=1,G29-E29,'PG INICIAL'!$A$16-E29))</f>
      </c>
      <c r="J29" s="62">
        <f>IF(E29="","",IF(F29&gt;'PG INICIAL'!$A$16,H29-I29,0))</f>
      </c>
      <c r="K29" s="13"/>
      <c r="L29" s="53">
        <f>IF(E29="","",(IF(K29=1,G29-E29,'PG INICIAL'!$A$16-E29))/(F29-E29))</f>
      </c>
      <c r="M29" s="4"/>
      <c r="N29" s="4"/>
      <c r="O29" s="65">
        <f t="shared" si="3"/>
      </c>
      <c r="P29" s="2"/>
      <c r="Q29" s="21"/>
    </row>
    <row r="30" spans="1:17" ht="15">
      <c r="A30" s="24"/>
      <c r="B30" s="5"/>
      <c r="C30" s="2"/>
      <c r="D30" s="2"/>
      <c r="E30" s="3"/>
      <c r="F30" s="3"/>
      <c r="G30" s="3"/>
      <c r="H30" s="62">
        <f t="shared" si="1"/>
      </c>
      <c r="I30" s="62">
        <f>IF(E30="","",IF(K30=1,G30-E30,'PG INICIAL'!$A$16-E30))</f>
      </c>
      <c r="J30" s="62">
        <f>IF(E30="","",IF(F30&gt;'PG INICIAL'!$A$16,H30-I30,0))</f>
      </c>
      <c r="K30" s="13"/>
      <c r="L30" s="53">
        <f>IF(E30="","",(IF(K30=1,G30-E30,'PG INICIAL'!$A$16-E30))/(F30-E30))</f>
      </c>
      <c r="M30" s="4"/>
      <c r="N30" s="4"/>
      <c r="O30" s="65">
        <f t="shared" si="3"/>
      </c>
      <c r="P30" s="2"/>
      <c r="Q30" s="21"/>
    </row>
    <row r="31" spans="1:17" ht="15">
      <c r="A31" s="20"/>
      <c r="B31" s="2"/>
      <c r="C31" s="2"/>
      <c r="D31" s="2"/>
      <c r="E31" s="3"/>
      <c r="F31" s="3"/>
      <c r="G31" s="3"/>
      <c r="H31" s="62">
        <f t="shared" si="1"/>
      </c>
      <c r="I31" s="62">
        <f>IF(E31="","",IF(K31=1,G31-E31,'PG INICIAL'!$A$16-E31))</f>
      </c>
      <c r="J31" s="62">
        <f>IF(E31="","",IF(F31&gt;'PG INICIAL'!$A$16,H31-I31,0))</f>
      </c>
      <c r="K31" s="13"/>
      <c r="L31" s="53">
        <f>IF(E31="","",(IF(K31=1,G31-E31,'PG INICIAL'!$A$16-E31))/(F31-E31))</f>
      </c>
      <c r="M31" s="4"/>
      <c r="N31" s="4"/>
      <c r="O31" s="65">
        <f t="shared" si="3"/>
      </c>
      <c r="P31" s="6"/>
      <c r="Q31" s="21"/>
    </row>
    <row r="32" spans="1:17" ht="15">
      <c r="A32" s="20"/>
      <c r="B32" s="5"/>
      <c r="C32" s="2"/>
      <c r="D32" s="2"/>
      <c r="E32" s="3"/>
      <c r="F32" s="3"/>
      <c r="G32" s="3"/>
      <c r="H32" s="62">
        <f t="shared" si="1"/>
      </c>
      <c r="I32" s="62">
        <f>IF(E32="","",IF(K32=1,G32-E32,'PG INICIAL'!$A$16-E32))</f>
      </c>
      <c r="J32" s="62">
        <f>IF(E32="","",IF(F32&gt;'PG INICIAL'!$A$16,H32-I32,0))</f>
      </c>
      <c r="K32" s="13"/>
      <c r="L32" s="53">
        <f>IF(E32="","",(IF(K32=1,G32-E32,'PG INICIAL'!$A$16-E32))/(F32-E32))</f>
      </c>
      <c r="M32" s="4"/>
      <c r="N32" s="4"/>
      <c r="O32" s="65">
        <f t="shared" si="3"/>
      </c>
      <c r="P32" s="6"/>
      <c r="Q32" s="21"/>
    </row>
    <row r="33" spans="1:17" ht="15">
      <c r="A33" s="22"/>
      <c r="B33" s="1"/>
      <c r="C33" s="2"/>
      <c r="D33" s="2"/>
      <c r="E33" s="3"/>
      <c r="F33" s="3"/>
      <c r="G33" s="3"/>
      <c r="H33" s="62">
        <f t="shared" si="1"/>
      </c>
      <c r="I33" s="62">
        <f>IF(E33="","",IF(K33=1,G33-E33,'PG INICIAL'!$A$16-E33))</f>
      </c>
      <c r="J33" s="62">
        <f>IF(E33="","",IF(F33&gt;'PG INICIAL'!$A$16,H33-I33,0))</f>
      </c>
      <c r="K33" s="13"/>
      <c r="L33" s="53">
        <f>IF(E33="","",(IF(K33=1,G33-E33,'PG INICIAL'!$A$16-E33))/(F33-E33))</f>
      </c>
      <c r="M33" s="4"/>
      <c r="N33" s="4"/>
      <c r="O33" s="65">
        <f t="shared" si="3"/>
      </c>
      <c r="P33" s="6"/>
      <c r="Q33" s="21"/>
    </row>
    <row r="34" spans="1:17" ht="15">
      <c r="A34" s="20"/>
      <c r="B34" s="2"/>
      <c r="C34" s="2"/>
      <c r="D34" s="2"/>
      <c r="E34" s="3"/>
      <c r="F34" s="3"/>
      <c r="G34" s="3"/>
      <c r="H34" s="62">
        <f t="shared" si="1"/>
      </c>
      <c r="I34" s="62">
        <f>IF(E34="","",IF(K34=1,G34-E34,'PG INICIAL'!$A$16-E34))</f>
      </c>
      <c r="J34" s="62">
        <f>IF(E34="","",IF(F34&gt;'PG INICIAL'!$A$16,H34-I34,0))</f>
      </c>
      <c r="K34" s="13"/>
      <c r="L34" s="53">
        <f>IF(E34="","",(IF(K34=1,G34-E34,'PG INICIAL'!$A$16-E34))/(F34-E34))</f>
      </c>
      <c r="M34" s="4"/>
      <c r="N34" s="4"/>
      <c r="O34" s="65">
        <f t="shared" si="3"/>
      </c>
      <c r="P34" s="6"/>
      <c r="Q34" s="21"/>
    </row>
    <row r="35" spans="1:17" ht="15">
      <c r="A35" s="20"/>
      <c r="B35" s="2"/>
      <c r="C35" s="2"/>
      <c r="D35" s="2"/>
      <c r="E35" s="3"/>
      <c r="F35" s="3"/>
      <c r="G35" s="3"/>
      <c r="H35" s="62">
        <f t="shared" si="1"/>
      </c>
      <c r="I35" s="62">
        <f>IF(E35="","",IF(K35=1,G35-E35,'PG INICIAL'!$A$16-E35))</f>
      </c>
      <c r="J35" s="62">
        <f>IF(E35="","",IF(F35&gt;'PG INICIAL'!$A$16,H35-I35,0))</f>
      </c>
      <c r="K35" s="13"/>
      <c r="L35" s="53">
        <f>IF(E35="","",(IF(K35=1,G35-E35,'PG INICIAL'!$A$16-E35))/(F35-E35))</f>
      </c>
      <c r="M35" s="4"/>
      <c r="N35" s="4"/>
      <c r="O35" s="65">
        <f t="shared" si="3"/>
      </c>
      <c r="P35" s="6"/>
      <c r="Q35" s="21"/>
    </row>
    <row r="36" spans="1:17" ht="15">
      <c r="A36" s="20"/>
      <c r="B36" s="2"/>
      <c r="C36" s="2"/>
      <c r="D36" s="2"/>
      <c r="E36" s="3"/>
      <c r="F36" s="3"/>
      <c r="G36" s="3"/>
      <c r="H36" s="62">
        <f t="shared" si="1"/>
      </c>
      <c r="I36" s="62">
        <f>IF(E36="","",IF(K36=1,G36-E36,'PG INICIAL'!$A$16-E36))</f>
      </c>
      <c r="J36" s="62">
        <f>IF(E36="","",IF(F36&gt;'PG INICIAL'!$A$16,H36-I36,0))</f>
      </c>
      <c r="K36" s="13"/>
      <c r="L36" s="53">
        <f>IF(E36="","",(IF(K36=1,G36-E36,'PG INICIAL'!$A$16-E36))/(F36-E36))</f>
      </c>
      <c r="M36" s="4"/>
      <c r="N36" s="4"/>
      <c r="O36" s="65">
        <f t="shared" si="3"/>
      </c>
      <c r="P36" s="6"/>
      <c r="Q36" s="21"/>
    </row>
    <row r="37" spans="1:17" ht="15">
      <c r="A37" s="22"/>
      <c r="B37" s="1"/>
      <c r="C37" s="2"/>
      <c r="D37" s="2"/>
      <c r="E37" s="3"/>
      <c r="F37" s="3"/>
      <c r="G37" s="3"/>
      <c r="H37" s="62">
        <f t="shared" si="1"/>
      </c>
      <c r="I37" s="62">
        <f>IF(E37="","",IF(K37=1,G37-E37,'PG INICIAL'!$A$16-E37))</f>
      </c>
      <c r="J37" s="62">
        <f>IF(E37="","",IF(F37&gt;'PG INICIAL'!$A$16,H37-I37,0))</f>
      </c>
      <c r="K37" s="13"/>
      <c r="L37" s="53">
        <f>IF(E37="","",(IF(K37=1,G37-E37,'PG INICIAL'!$A$16-E37))/(F37-E37))</f>
      </c>
      <c r="M37" s="4"/>
      <c r="N37" s="4"/>
      <c r="O37" s="65">
        <f t="shared" si="3"/>
      </c>
      <c r="P37" s="6"/>
      <c r="Q37" s="21"/>
    </row>
    <row r="38" spans="1:17" ht="15">
      <c r="A38" s="20"/>
      <c r="B38" s="2"/>
      <c r="C38" s="2"/>
      <c r="D38" s="2"/>
      <c r="E38" s="3"/>
      <c r="F38" s="3"/>
      <c r="G38" s="3"/>
      <c r="H38" s="62">
        <f t="shared" si="1"/>
      </c>
      <c r="I38" s="62">
        <f>IF(E38="","",IF(K38=1,G38-E38,'PG INICIAL'!$A$16-E38))</f>
      </c>
      <c r="J38" s="62">
        <f>IF(E38="","",IF(F38&gt;'PG INICIAL'!$A$16,H38-I38,0))</f>
      </c>
      <c r="K38" s="13"/>
      <c r="L38" s="53">
        <f>IF(E38="","",(IF(K38=1,G38-E38,'PG INICIAL'!$A$16-E38))/(F38-E38))</f>
      </c>
      <c r="M38" s="4"/>
      <c r="N38" s="4"/>
      <c r="O38" s="65">
        <f t="shared" si="3"/>
      </c>
      <c r="P38" s="6"/>
      <c r="Q38" s="21"/>
    </row>
    <row r="39" spans="1:17" ht="15">
      <c r="A39" s="20"/>
      <c r="B39" s="2"/>
      <c r="C39" s="2"/>
      <c r="D39" s="2"/>
      <c r="E39" s="3"/>
      <c r="F39" s="3"/>
      <c r="G39" s="3"/>
      <c r="H39" s="62">
        <f t="shared" si="1"/>
      </c>
      <c r="I39" s="62">
        <f>IF(E39="","",IF(K39=1,G39-E39,'PG INICIAL'!$A$16-E39))</f>
      </c>
      <c r="J39" s="62">
        <f>IF(E39="","",IF(F39&gt;'PG INICIAL'!$A$16,H39-I39,0))</f>
      </c>
      <c r="K39" s="13"/>
      <c r="L39" s="53">
        <f>IF(E39="","",(IF(K39=1,G39-E39,'PG INICIAL'!$A$16-E39))/(F39-E39))</f>
      </c>
      <c r="M39" s="4"/>
      <c r="N39" s="4"/>
      <c r="O39" s="65">
        <f t="shared" si="3"/>
      </c>
      <c r="P39" s="6"/>
      <c r="Q39" s="21"/>
    </row>
    <row r="40" spans="1:17" ht="15">
      <c r="A40" s="20"/>
      <c r="B40" s="2"/>
      <c r="C40" s="2"/>
      <c r="D40" s="2"/>
      <c r="E40" s="3"/>
      <c r="F40" s="3"/>
      <c r="G40" s="3"/>
      <c r="H40" s="62">
        <f t="shared" si="1"/>
      </c>
      <c r="I40" s="62">
        <f>IF(E40="","",IF(K40=1,G40-E40,'PG INICIAL'!$A$16-E40))</f>
      </c>
      <c r="J40" s="62">
        <f>IF(E40="","",IF(F40&gt;'PG INICIAL'!$A$16,H40-I40,0))</f>
      </c>
      <c r="K40" s="13"/>
      <c r="L40" s="53">
        <f>IF(E40="","",(IF(K40=1,G40-E40,'PG INICIAL'!$A$16-E40))/(F40-E40))</f>
      </c>
      <c r="M40" s="4"/>
      <c r="N40" s="4"/>
      <c r="O40" s="65">
        <f t="shared" si="3"/>
      </c>
      <c r="P40" s="6"/>
      <c r="Q40" s="21"/>
    </row>
    <row r="41" spans="1:17" ht="15">
      <c r="A41" s="20"/>
      <c r="B41" s="2"/>
      <c r="C41" s="2"/>
      <c r="D41" s="2"/>
      <c r="E41" s="3"/>
      <c r="F41" s="3"/>
      <c r="G41" s="3"/>
      <c r="H41" s="62">
        <f t="shared" si="1"/>
      </c>
      <c r="I41" s="62">
        <f>IF(E41="","",IF(K41=1,G41-E41,'PG INICIAL'!$A$16-E41))</f>
      </c>
      <c r="J41" s="62">
        <f>IF(E41="","",IF(F41&gt;'PG INICIAL'!$A$16,H41-I41,0))</f>
      </c>
      <c r="K41" s="13"/>
      <c r="L41" s="53">
        <f>IF(E41="","",(IF(K41=1,G41-E41,'PG INICIAL'!$A$16-E41))/(F41-E41))</f>
      </c>
      <c r="M41" s="4"/>
      <c r="N41" s="4"/>
      <c r="O41" s="65">
        <f t="shared" si="3"/>
      </c>
      <c r="P41" s="6"/>
      <c r="Q41" s="21"/>
    </row>
    <row r="42" spans="1:17" ht="15">
      <c r="A42" s="20"/>
      <c r="B42" s="2"/>
      <c r="C42" s="2"/>
      <c r="D42" s="2"/>
      <c r="E42" s="3"/>
      <c r="F42" s="3"/>
      <c r="G42" s="3"/>
      <c r="H42" s="62">
        <f t="shared" si="1"/>
      </c>
      <c r="I42" s="62">
        <f>IF(E42="","",IF(K42=1,G42-E42,'PG INICIAL'!$A$16-E42))</f>
      </c>
      <c r="J42" s="62">
        <f>IF(E42="","",IF(F42&gt;'PG INICIAL'!$A$16,H42-I42,0))</f>
      </c>
      <c r="K42" s="13"/>
      <c r="L42" s="53">
        <f>IF(E42="","",(IF(K42=1,G42-E42,'PG INICIAL'!$A$16-E42))/(F42-E42))</f>
      </c>
      <c r="M42" s="4"/>
      <c r="N42" s="4"/>
      <c r="O42" s="65">
        <f t="shared" si="3"/>
      </c>
      <c r="P42" s="6"/>
      <c r="Q42" s="21"/>
    </row>
    <row r="43" spans="1:17" ht="15">
      <c r="A43" s="20"/>
      <c r="B43" s="2"/>
      <c r="C43" s="2"/>
      <c r="D43" s="2"/>
      <c r="E43" s="3"/>
      <c r="F43" s="3"/>
      <c r="G43" s="3"/>
      <c r="H43" s="62">
        <f t="shared" si="1"/>
      </c>
      <c r="I43" s="62">
        <f>IF(E43="","",IF(K43=1,G43-E43,'PG INICIAL'!$A$16-E43))</f>
      </c>
      <c r="J43" s="62">
        <f>IF(E43="","",IF(F43&gt;'PG INICIAL'!$A$16,H43-I43,0))</f>
      </c>
      <c r="K43" s="13"/>
      <c r="L43" s="53">
        <f>IF(E43="","",(IF(K43=1,G43-E43,'PG INICIAL'!$A$16-E43))/(F43-E43))</f>
      </c>
      <c r="M43" s="4"/>
      <c r="N43" s="4"/>
      <c r="O43" s="65">
        <f t="shared" si="3"/>
      </c>
      <c r="P43" s="6"/>
      <c r="Q43" s="21"/>
    </row>
    <row r="44" spans="1:17" ht="15">
      <c r="A44" s="20"/>
      <c r="B44" s="2"/>
      <c r="C44" s="2"/>
      <c r="D44" s="2"/>
      <c r="E44" s="3"/>
      <c r="F44" s="3"/>
      <c r="G44" s="3"/>
      <c r="H44" s="62">
        <f t="shared" si="1"/>
      </c>
      <c r="I44" s="62">
        <f>IF(E44="","",IF(K44=1,G44-E44,'PG INICIAL'!$A$16-E44))</f>
      </c>
      <c r="J44" s="62">
        <f>IF(E44="","",IF(F44&gt;'PG INICIAL'!$A$16,H44-I44,0))</f>
      </c>
      <c r="K44" s="13"/>
      <c r="L44" s="53">
        <f>IF(E44="","",(IF(K44=1,G44-E44,'PG INICIAL'!$A$16-E44))/(F44-E44))</f>
      </c>
      <c r="M44" s="4"/>
      <c r="N44" s="4"/>
      <c r="O44" s="65">
        <f t="shared" si="3"/>
      </c>
      <c r="P44" s="6"/>
      <c r="Q44" s="21"/>
    </row>
    <row r="45" spans="1:17" ht="15">
      <c r="A45" s="20"/>
      <c r="B45" s="2"/>
      <c r="C45" s="2"/>
      <c r="D45" s="2"/>
      <c r="E45" s="3"/>
      <c r="F45" s="3"/>
      <c r="G45" s="3"/>
      <c r="H45" s="62">
        <f t="shared" si="1"/>
      </c>
      <c r="I45" s="62">
        <f>IF(E45="","",IF(K45=1,G45-E45,'PG INICIAL'!$A$16-E45))</f>
      </c>
      <c r="J45" s="62">
        <f>IF(E45="","",IF(F45&gt;'PG INICIAL'!$A$16,H45-I45,0))</f>
      </c>
      <c r="K45" s="13"/>
      <c r="L45" s="53">
        <f>IF(E45="","",(IF(K45=1,G45-E45,'PG INICIAL'!$A$16-E45))/(F45-E45))</f>
      </c>
      <c r="M45" s="4"/>
      <c r="N45" s="4"/>
      <c r="O45" s="65">
        <f t="shared" si="3"/>
      </c>
      <c r="P45" s="6"/>
      <c r="Q45" s="21"/>
    </row>
    <row r="46" spans="1:17" ht="15">
      <c r="A46" s="20"/>
      <c r="B46" s="2"/>
      <c r="C46" s="2"/>
      <c r="D46" s="2"/>
      <c r="E46" s="3"/>
      <c r="F46" s="3"/>
      <c r="G46" s="3"/>
      <c r="H46" s="62">
        <f t="shared" si="1"/>
      </c>
      <c r="I46" s="62">
        <f>IF(E46="","",IF(K46=1,G46-E46,'PG INICIAL'!$A$16-E46))</f>
      </c>
      <c r="J46" s="62">
        <f>IF(E46="","",IF(F46&gt;'PG INICIAL'!$A$16,H46-I46,0))</f>
      </c>
      <c r="K46" s="13"/>
      <c r="L46" s="53">
        <f>IF(E46="","",(IF(K46=1,G46-E46,'PG INICIAL'!$A$16-E46))/(F46-E46))</f>
      </c>
      <c r="M46" s="4"/>
      <c r="N46" s="4"/>
      <c r="O46" s="65">
        <f t="shared" si="3"/>
      </c>
      <c r="P46" s="6"/>
      <c r="Q46" s="21"/>
    </row>
    <row r="47" spans="1:17" ht="15">
      <c r="A47" s="20"/>
      <c r="B47" s="2"/>
      <c r="C47" s="2"/>
      <c r="D47" s="2"/>
      <c r="E47" s="3"/>
      <c r="F47" s="3"/>
      <c r="G47" s="3"/>
      <c r="H47" s="62">
        <f t="shared" si="1"/>
      </c>
      <c r="I47" s="62">
        <f>IF(E47="","",IF(K47=1,G47-E47,'PG INICIAL'!$A$16-E47))</f>
      </c>
      <c r="J47" s="62">
        <f>IF(E47="","",IF(F47&gt;'PG INICIAL'!$A$16,H47-I47,0))</f>
      </c>
      <c r="K47" s="13"/>
      <c r="L47" s="53">
        <f>IF(E47="","",(IF(K47=1,G47-E47,'PG INICIAL'!$A$16-E47))/(F47-E47))</f>
      </c>
      <c r="M47" s="4"/>
      <c r="N47" s="4"/>
      <c r="O47" s="65">
        <f t="shared" si="3"/>
      </c>
      <c r="P47" s="6"/>
      <c r="Q47" s="21"/>
    </row>
    <row r="48" spans="1:17" ht="15">
      <c r="A48" s="20"/>
      <c r="B48" s="2"/>
      <c r="C48" s="2"/>
      <c r="D48" s="2"/>
      <c r="E48" s="3"/>
      <c r="F48" s="3"/>
      <c r="G48" s="3"/>
      <c r="H48" s="62">
        <f t="shared" si="1"/>
      </c>
      <c r="I48" s="62">
        <f>IF(E48="","",IF(K48=1,G48-E48,'PG INICIAL'!$A$16-E48))</f>
      </c>
      <c r="J48" s="62">
        <f>IF(E48="","",IF(F48&gt;'PG INICIAL'!$A$16,H48-I48,0))</f>
      </c>
      <c r="K48" s="13"/>
      <c r="L48" s="53">
        <f>IF(E48="","",(IF(K48=1,G48-E48,'PG INICIAL'!$A$16-E48))/(F48-E48))</f>
      </c>
      <c r="M48" s="4"/>
      <c r="N48" s="4"/>
      <c r="O48" s="65">
        <f t="shared" si="3"/>
      </c>
      <c r="P48" s="6"/>
      <c r="Q48" s="21"/>
    </row>
    <row r="49" spans="1:17" ht="15">
      <c r="A49" s="20"/>
      <c r="B49" s="2"/>
      <c r="C49" s="2"/>
      <c r="D49" s="2"/>
      <c r="E49" s="3"/>
      <c r="F49" s="3"/>
      <c r="G49" s="3"/>
      <c r="H49" s="62">
        <f t="shared" si="1"/>
      </c>
      <c r="I49" s="62">
        <f>IF(E49="","",IF(K49=1,G49-E49,'PG INICIAL'!$A$16-E49))</f>
      </c>
      <c r="J49" s="62">
        <f>IF(E49="","",IF(F49&gt;'PG INICIAL'!$A$16,H49-I49,0))</f>
      </c>
      <c r="K49" s="13"/>
      <c r="L49" s="53">
        <f>IF(E49="","",(IF(K49=1,G49-E49,'PG INICIAL'!$A$16-E49))/(F49-E49))</f>
      </c>
      <c r="M49" s="4"/>
      <c r="N49" s="4"/>
      <c r="O49" s="65">
        <f t="shared" si="3"/>
      </c>
      <c r="P49" s="6"/>
      <c r="Q49" s="21"/>
    </row>
    <row r="50" spans="1:17" ht="15">
      <c r="A50" s="20"/>
      <c r="B50" s="2"/>
      <c r="C50" s="2"/>
      <c r="D50" s="2"/>
      <c r="E50" s="3"/>
      <c r="F50" s="3"/>
      <c r="G50" s="3"/>
      <c r="H50" s="62">
        <f t="shared" si="1"/>
      </c>
      <c r="I50" s="62">
        <f>IF(E50="","",IF(K50=1,G50-E50,'PG INICIAL'!$A$16-E50))</f>
      </c>
      <c r="J50" s="62">
        <f>IF(E50="","",IF(F50&gt;'PG INICIAL'!$A$16,H50-I50,0))</f>
      </c>
      <c r="K50" s="13"/>
      <c r="L50" s="53">
        <f>IF(E50="","",(IF(K50=1,G50-E50,'PG INICIAL'!$A$16-E50))/(F50-E50))</f>
      </c>
      <c r="M50" s="4"/>
      <c r="N50" s="4"/>
      <c r="O50" s="65">
        <f>IF(N50="","",(N50-M50)/M50)</f>
      </c>
      <c r="P50" s="6"/>
      <c r="Q50" s="21"/>
    </row>
    <row r="51" spans="1:17" ht="15">
      <c r="A51" s="20"/>
      <c r="B51" s="2"/>
      <c r="C51" s="2"/>
      <c r="D51" s="2"/>
      <c r="E51" s="3"/>
      <c r="F51" s="3"/>
      <c r="G51" s="3"/>
      <c r="H51" s="62">
        <f t="shared" si="1"/>
      </c>
      <c r="I51" s="62">
        <f>IF(E51="","",IF(K51=1,G51-E51,'PG INICIAL'!$A$16-E51))</f>
      </c>
      <c r="J51" s="62">
        <f>IF(E51="","",IF(F51&gt;'PG INICIAL'!$A$16,H51-I51,0))</f>
      </c>
      <c r="K51" s="13"/>
      <c r="L51" s="53">
        <f>IF(E51="","",(IF(K51=1,G51-E51,'PG INICIAL'!$A$16-E51))/(F51-E51))</f>
      </c>
      <c r="M51" s="4"/>
      <c r="N51" s="4"/>
      <c r="O51" s="65">
        <f>IF(N51="","",(N51-M51)/M51)</f>
      </c>
      <c r="P51" s="6"/>
      <c r="Q51" s="21"/>
    </row>
    <row r="52" spans="1:17" ht="15">
      <c r="A52" s="20"/>
      <c r="B52" s="2"/>
      <c r="C52" s="2"/>
      <c r="D52" s="2"/>
      <c r="E52" s="3"/>
      <c r="F52" s="3"/>
      <c r="G52" s="3"/>
      <c r="H52" s="62">
        <f t="shared" si="1"/>
      </c>
      <c r="I52" s="62">
        <f>IF(E52="","",IF(K52=1,G52-E52,'PG INICIAL'!$A$16-E52))</f>
      </c>
      <c r="J52" s="62">
        <f>IF(E52="","",IF(F52&gt;'PG INICIAL'!$A$16,H52-I52,0))</f>
      </c>
      <c r="K52" s="13"/>
      <c r="L52" s="53">
        <f>IF(E52="","",(IF(K52=1,G52-E52,'PG INICIAL'!$A$16-E52))/(F52-E52))</f>
      </c>
      <c r="M52" s="4"/>
      <c r="N52" s="4"/>
      <c r="O52" s="65">
        <f>IF(N52="","",(N52-M52)/M52)</f>
      </c>
      <c r="P52" s="6"/>
      <c r="Q52" s="21"/>
    </row>
    <row r="53" spans="1:17" ht="15.75" thickBot="1">
      <c r="A53" s="25"/>
      <c r="B53" s="26"/>
      <c r="C53" s="26"/>
      <c r="D53" s="26"/>
      <c r="E53" s="27"/>
      <c r="F53" s="27"/>
      <c r="G53" s="27"/>
      <c r="H53" s="63">
        <f t="shared" si="1"/>
      </c>
      <c r="I53" s="63">
        <f>IF(E53="","",IF(K53=1,G53-E53,'PG INICIAL'!$A$16-E53))</f>
      </c>
      <c r="J53" s="63">
        <f>IF(E53="","",IF(F53&gt;'PG INICIAL'!$A$16,H53-I53,0))</f>
      </c>
      <c r="K53" s="28"/>
      <c r="L53" s="54">
        <f>IF(E53="","",(IF(K53=1,G53-E53,'PG INICIAL'!$A$16-E53))/(F53-E53))</f>
      </c>
      <c r="M53" s="29"/>
      <c r="N53" s="29"/>
      <c r="O53" s="66">
        <f>IF(N53="","",(N53-M53)/M53)</f>
      </c>
      <c r="P53" s="30"/>
      <c r="Q53" s="31"/>
    </row>
    <row r="54" spans="1:17" ht="15.75" thickBot="1">
      <c r="A54" s="203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4">
        <f>SUM(M4:M53)</f>
        <v>0</v>
      </c>
      <c r="N54" s="204">
        <f>SUM(N4:N53)</f>
        <v>0</v>
      </c>
      <c r="O54" s="205" t="e">
        <f>IF(N54="","",(N54-M54)/M54)</f>
        <v>#DIV/0!</v>
      </c>
      <c r="P54" s="202"/>
      <c r="Q54" s="206"/>
    </row>
    <row r="55" ht="15">
      <c r="E55" s="130"/>
    </row>
  </sheetData>
  <sheetProtection/>
  <mergeCells count="4">
    <mergeCell ref="A2:B2"/>
    <mergeCell ref="M2:O2"/>
    <mergeCell ref="A1:Q1"/>
    <mergeCell ref="E2:L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5.421875" style="131" bestFit="1" customWidth="1"/>
    <col min="2" max="2" width="29.140625" style="131" customWidth="1"/>
    <col min="3" max="3" width="7.57421875" style="131" bestFit="1" customWidth="1"/>
    <col min="4" max="4" width="9.8515625" style="131" bestFit="1" customWidth="1"/>
    <col min="5" max="5" width="9.28125" style="131" bestFit="1" customWidth="1"/>
    <col min="6" max="8" width="9.140625" style="131" customWidth="1"/>
    <col min="9" max="9" width="8.7109375" style="131" bestFit="1" customWidth="1"/>
    <col min="10" max="10" width="10.28125" style="131" bestFit="1" customWidth="1"/>
    <col min="11" max="11" width="9.57421875" style="131" bestFit="1" customWidth="1"/>
    <col min="12" max="12" width="9.8515625" style="131" bestFit="1" customWidth="1"/>
    <col min="13" max="13" width="15.57421875" style="131" bestFit="1" customWidth="1"/>
    <col min="14" max="14" width="8.7109375" style="131" bestFit="1" customWidth="1"/>
    <col min="15" max="15" width="9.8515625" style="131" bestFit="1" customWidth="1"/>
    <col min="16" max="16" width="12.8515625" style="131" bestFit="1" customWidth="1"/>
    <col min="17" max="17" width="7.57421875" style="131" bestFit="1" customWidth="1"/>
    <col min="18" max="18" width="8.28125" style="131" bestFit="1" customWidth="1"/>
    <col min="19" max="19" width="8.140625" style="131" bestFit="1" customWidth="1"/>
    <col min="20" max="27" width="9.140625" style="131" customWidth="1"/>
    <col min="28" max="16384" width="9.140625" style="47" customWidth="1"/>
  </cols>
  <sheetData>
    <row r="1" spans="1:27" ht="36" customHeight="1">
      <c r="A1" s="293" t="s">
        <v>19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5"/>
    </row>
    <row r="2" spans="1:27" ht="15.75" thickBot="1">
      <c r="A2" s="290" t="s">
        <v>30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2"/>
    </row>
    <row r="3" spans="1:27" ht="31.5" customHeight="1" thickBot="1">
      <c r="A3" s="118" t="str">
        <f>PLANO!A3</f>
        <v>COD.</v>
      </c>
      <c r="B3" s="119" t="str">
        <f>PLANO!B3</f>
        <v>PACOTE DE TRABALHO</v>
      </c>
      <c r="C3" s="120" t="str">
        <f>IF(ENVOLVIDOS!A3="","",ENVOLVIDOS!A3)</f>
        <v>[NOME DO ENVOLVIDO]</v>
      </c>
      <c r="D3" s="120">
        <f>IF(ENVOLVIDOS!A4="","",ENVOLVIDOS!A4)</f>
      </c>
      <c r="E3" s="120">
        <f>IF(ENVOLVIDOS!A5="","",ENVOLVIDOS!A5)</f>
      </c>
      <c r="F3" s="120">
        <f>IF(ENVOLVIDOS!A6="","",ENVOLVIDOS!A6)</f>
      </c>
      <c r="G3" s="120">
        <f>IF(ENVOLVIDOS!A7="","",ENVOLVIDOS!A7)</f>
      </c>
      <c r="H3" s="120">
        <f>IF(ENVOLVIDOS!A8="","",ENVOLVIDOS!A8)</f>
      </c>
      <c r="I3" s="120">
        <f>IF(ENVOLVIDOS!A9="","",ENVOLVIDOS!A9)</f>
      </c>
      <c r="J3" s="120">
        <f>IF(ENVOLVIDOS!A10="","",ENVOLVIDOS!A10)</f>
      </c>
      <c r="K3" s="120">
        <f>IF(ENVOLVIDOS!A11="","",ENVOLVIDOS!A11)</f>
      </c>
      <c r="L3" s="120">
        <f>IF(ENVOLVIDOS!A12="","",ENVOLVIDOS!A12)</f>
      </c>
      <c r="M3" s="120">
        <f>IF(ENVOLVIDOS!A13="","",ENVOLVIDOS!A13)</f>
      </c>
      <c r="N3" s="120">
        <f>IF(ENVOLVIDOS!A14="","",ENVOLVIDOS!A14)</f>
      </c>
      <c r="O3" s="120">
        <f>IF(ENVOLVIDOS!A15="","",ENVOLVIDOS!A15)</f>
      </c>
      <c r="P3" s="120">
        <f>IF(ENVOLVIDOS!A16="","",ENVOLVIDOS!A16)</f>
      </c>
      <c r="Q3" s="120">
        <f>IF(ENVOLVIDOS!A17="","",ENVOLVIDOS!A17)</f>
      </c>
      <c r="R3" s="120">
        <f>IF(ENVOLVIDOS!A18="","",ENVOLVIDOS!A18)</f>
      </c>
      <c r="S3" s="120">
        <f>IF(ENVOLVIDOS!A19="","",ENVOLVIDOS!A19)</f>
      </c>
      <c r="T3" s="120">
        <f>IF(ENVOLVIDOS!A20="","",ENVOLVIDOS!A20)</f>
      </c>
      <c r="U3" s="120">
        <f>IF(ENVOLVIDOS!A21="","",ENVOLVIDOS!A21)</f>
      </c>
      <c r="V3" s="120">
        <f>IF(ENVOLVIDOS!A22="","",ENVOLVIDOS!A22)</f>
      </c>
      <c r="W3" s="120">
        <f>IF(ENVOLVIDOS!A23="","",ENVOLVIDOS!A23)</f>
      </c>
      <c r="X3" s="120">
        <f>IF(ENVOLVIDOS!A24="","",ENVOLVIDOS!A24)</f>
      </c>
      <c r="Y3" s="120">
        <f>IF(ENVOLVIDOS!A25="","",ENVOLVIDOS!A25)</f>
      </c>
      <c r="Z3" s="120">
        <f>IF(ENVOLVIDOS!A26="","",ENVOLVIDOS!A26)</f>
      </c>
      <c r="AA3" s="121">
        <f>IF(ENVOLVIDOS!A27="","",ENVOLVIDOS!A27)</f>
      </c>
    </row>
    <row r="4" spans="1:27" ht="45">
      <c r="A4" s="122" t="str">
        <f>IF(PLANO!A4="","",PLANO!A4)</f>
        <v>[COD EAP]</v>
      </c>
      <c r="B4" s="123" t="str">
        <f>IF(PLANO!B4="","",PLANO!B4)</f>
        <v>[NOME DO PACOTE/ATIVIDADE]</v>
      </c>
      <c r="C4" s="266" t="s">
        <v>142</v>
      </c>
      <c r="D4" s="124" t="s">
        <v>14</v>
      </c>
      <c r="E4" s="124" t="s">
        <v>14</v>
      </c>
      <c r="F4" s="124" t="s">
        <v>14</v>
      </c>
      <c r="G4" s="124" t="s">
        <v>14</v>
      </c>
      <c r="H4" s="124" t="s">
        <v>14</v>
      </c>
      <c r="I4" s="124" t="s">
        <v>14</v>
      </c>
      <c r="J4" s="124" t="s">
        <v>14</v>
      </c>
      <c r="K4" s="124" t="s">
        <v>14</v>
      </c>
      <c r="L4" s="124" t="s">
        <v>14</v>
      </c>
      <c r="M4" s="124" t="s">
        <v>14</v>
      </c>
      <c r="N4" s="124" t="s">
        <v>14</v>
      </c>
      <c r="O4" s="124" t="s">
        <v>14</v>
      </c>
      <c r="P4" s="124" t="s">
        <v>14</v>
      </c>
      <c r="Q4" s="124" t="s">
        <v>14</v>
      </c>
      <c r="R4" s="124" t="s">
        <v>14</v>
      </c>
      <c r="S4" s="8" t="s">
        <v>14</v>
      </c>
      <c r="T4" s="8" t="s">
        <v>14</v>
      </c>
      <c r="U4" s="8" t="s">
        <v>14</v>
      </c>
      <c r="V4" s="8" t="s">
        <v>14</v>
      </c>
      <c r="W4" s="8" t="s">
        <v>14</v>
      </c>
      <c r="X4" s="8" t="s">
        <v>14</v>
      </c>
      <c r="Y4" s="8" t="s">
        <v>14</v>
      </c>
      <c r="Z4" s="8" t="s">
        <v>14</v>
      </c>
      <c r="AA4" s="8" t="s">
        <v>14</v>
      </c>
    </row>
    <row r="5" spans="1:27" ht="15">
      <c r="A5" s="125">
        <f>IF(PLANO!A5="","",PLANO!A5)</f>
      </c>
      <c r="B5" s="7">
        <f>IF(PLANO!B5="","",PLANO!B5)</f>
      </c>
      <c r="C5" s="8" t="s">
        <v>14</v>
      </c>
      <c r="D5" s="8" t="s">
        <v>14</v>
      </c>
      <c r="E5" s="8" t="s">
        <v>14</v>
      </c>
      <c r="F5" s="8" t="s">
        <v>14</v>
      </c>
      <c r="G5" s="8" t="s">
        <v>14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14</v>
      </c>
      <c r="M5" s="8" t="s">
        <v>14</v>
      </c>
      <c r="N5" s="8" t="s">
        <v>14</v>
      </c>
      <c r="O5" s="8" t="s">
        <v>14</v>
      </c>
      <c r="P5" s="8" t="s">
        <v>14</v>
      </c>
      <c r="Q5" s="8" t="s">
        <v>14</v>
      </c>
      <c r="R5" s="8" t="s">
        <v>14</v>
      </c>
      <c r="S5" s="8" t="s">
        <v>14</v>
      </c>
      <c r="T5" s="8" t="s">
        <v>14</v>
      </c>
      <c r="U5" s="8" t="s">
        <v>14</v>
      </c>
      <c r="V5" s="8" t="s">
        <v>14</v>
      </c>
      <c r="W5" s="8" t="s">
        <v>14</v>
      </c>
      <c r="X5" s="8" t="s">
        <v>14</v>
      </c>
      <c r="Y5" s="8" t="s">
        <v>14</v>
      </c>
      <c r="Z5" s="8" t="s">
        <v>14</v>
      </c>
      <c r="AA5" s="8" t="s">
        <v>14</v>
      </c>
    </row>
    <row r="6" spans="1:27" ht="15">
      <c r="A6" s="125">
        <f>IF(PLANO!A6="","",PLANO!A6)</f>
      </c>
      <c r="B6" s="7">
        <f>IF(PLANO!B6="","",PLANO!B6)</f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8" t="s">
        <v>14</v>
      </c>
      <c r="I6" s="8" t="s">
        <v>14</v>
      </c>
      <c r="J6" s="8" t="s">
        <v>14</v>
      </c>
      <c r="K6" s="8" t="s">
        <v>14</v>
      </c>
      <c r="L6" s="8" t="s">
        <v>14</v>
      </c>
      <c r="M6" s="8" t="s">
        <v>14</v>
      </c>
      <c r="N6" s="8" t="s">
        <v>14</v>
      </c>
      <c r="O6" s="8" t="s">
        <v>14</v>
      </c>
      <c r="P6" s="8" t="s">
        <v>14</v>
      </c>
      <c r="Q6" s="8" t="s">
        <v>14</v>
      </c>
      <c r="R6" s="8" t="s">
        <v>14</v>
      </c>
      <c r="S6" s="8" t="s">
        <v>14</v>
      </c>
      <c r="T6" s="8" t="s">
        <v>14</v>
      </c>
      <c r="U6" s="8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8" t="s">
        <v>14</v>
      </c>
      <c r="AA6" s="8" t="s">
        <v>14</v>
      </c>
    </row>
    <row r="7" spans="1:27" ht="15">
      <c r="A7" s="125">
        <f>IF(PLANO!A7="","",PLANO!A7)</f>
      </c>
      <c r="B7" s="7">
        <f>IF(PLANO!B7="","",PLANO!B7)</f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8" t="s">
        <v>14</v>
      </c>
      <c r="I7" s="8" t="s">
        <v>14</v>
      </c>
      <c r="J7" s="8" t="s">
        <v>14</v>
      </c>
      <c r="K7" s="8" t="s">
        <v>14</v>
      </c>
      <c r="L7" s="8" t="s">
        <v>14</v>
      </c>
      <c r="M7" s="8" t="s">
        <v>14</v>
      </c>
      <c r="N7" s="8" t="s">
        <v>14</v>
      </c>
      <c r="O7" s="8" t="s">
        <v>14</v>
      </c>
      <c r="P7" s="8" t="s">
        <v>14</v>
      </c>
      <c r="Q7" s="8" t="s">
        <v>14</v>
      </c>
      <c r="R7" s="8" t="s">
        <v>14</v>
      </c>
      <c r="S7" s="8" t="s">
        <v>14</v>
      </c>
      <c r="T7" s="8" t="s">
        <v>14</v>
      </c>
      <c r="U7" s="8" t="s">
        <v>14</v>
      </c>
      <c r="V7" s="8" t="s">
        <v>14</v>
      </c>
      <c r="W7" s="8" t="s">
        <v>14</v>
      </c>
      <c r="X7" s="8" t="s">
        <v>14</v>
      </c>
      <c r="Y7" s="8" t="s">
        <v>14</v>
      </c>
      <c r="Z7" s="8" t="s">
        <v>14</v>
      </c>
      <c r="AA7" s="8" t="s">
        <v>14</v>
      </c>
    </row>
    <row r="8" spans="1:27" ht="15">
      <c r="A8" s="125">
        <f>IF(PLANO!A8="","",PLANO!A8)</f>
      </c>
      <c r="B8" s="7">
        <f>IF(PLANO!B8="","",PLANO!B8)</f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14</v>
      </c>
      <c r="N8" s="8" t="s">
        <v>14</v>
      </c>
      <c r="O8" s="8" t="s">
        <v>14</v>
      </c>
      <c r="P8" s="8" t="s">
        <v>14</v>
      </c>
      <c r="Q8" s="8" t="s">
        <v>14</v>
      </c>
      <c r="R8" s="8" t="s">
        <v>14</v>
      </c>
      <c r="S8" s="8" t="s">
        <v>14</v>
      </c>
      <c r="T8" s="8" t="s">
        <v>14</v>
      </c>
      <c r="U8" s="8" t="s">
        <v>14</v>
      </c>
      <c r="V8" s="8" t="s">
        <v>14</v>
      </c>
      <c r="W8" s="8" t="s">
        <v>14</v>
      </c>
      <c r="X8" s="8" t="s">
        <v>14</v>
      </c>
      <c r="Y8" s="8" t="s">
        <v>14</v>
      </c>
      <c r="Z8" s="8" t="s">
        <v>14</v>
      </c>
      <c r="AA8" s="8" t="s">
        <v>14</v>
      </c>
    </row>
    <row r="9" spans="1:27" ht="15">
      <c r="A9" s="125">
        <f>IF(PLANO!A9="","",PLANO!A9)</f>
      </c>
      <c r="B9" s="7">
        <f>IF(PLANO!B9="","",PLANO!B9)</f>
      </c>
      <c r="C9" s="8" t="s">
        <v>14</v>
      </c>
      <c r="D9" s="8" t="s">
        <v>14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8" t="s">
        <v>14</v>
      </c>
      <c r="O9" s="8" t="s">
        <v>14</v>
      </c>
      <c r="P9" s="8" t="s">
        <v>14</v>
      </c>
      <c r="Q9" s="8" t="s">
        <v>14</v>
      </c>
      <c r="R9" s="8" t="s">
        <v>14</v>
      </c>
      <c r="S9" s="8" t="s">
        <v>14</v>
      </c>
      <c r="T9" s="8" t="s">
        <v>14</v>
      </c>
      <c r="U9" s="8" t="s">
        <v>14</v>
      </c>
      <c r="V9" s="8" t="s">
        <v>14</v>
      </c>
      <c r="W9" s="8" t="s">
        <v>14</v>
      </c>
      <c r="X9" s="8" t="s">
        <v>14</v>
      </c>
      <c r="Y9" s="8" t="s">
        <v>14</v>
      </c>
      <c r="Z9" s="8" t="s">
        <v>14</v>
      </c>
      <c r="AA9" s="8" t="s">
        <v>14</v>
      </c>
    </row>
    <row r="10" spans="1:27" ht="15">
      <c r="A10" s="125">
        <f>IF(PLANO!A10="","",PLANO!A10)</f>
      </c>
      <c r="B10" s="7">
        <f>IF(PLANO!B10="","",PLANO!B10)</f>
      </c>
      <c r="C10" s="8" t="s">
        <v>14</v>
      </c>
      <c r="D10" s="8" t="s">
        <v>14</v>
      </c>
      <c r="E10" s="8" t="s">
        <v>14</v>
      </c>
      <c r="F10" s="8" t="s">
        <v>14</v>
      </c>
      <c r="G10" s="8" t="s">
        <v>14</v>
      </c>
      <c r="H10" s="8" t="s">
        <v>14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14</v>
      </c>
      <c r="N10" s="8" t="s">
        <v>14</v>
      </c>
      <c r="O10" s="8" t="s">
        <v>14</v>
      </c>
      <c r="P10" s="8" t="s">
        <v>14</v>
      </c>
      <c r="Q10" s="8" t="s">
        <v>14</v>
      </c>
      <c r="R10" s="8" t="s">
        <v>14</v>
      </c>
      <c r="S10" s="8" t="s">
        <v>14</v>
      </c>
      <c r="T10" s="8" t="s">
        <v>14</v>
      </c>
      <c r="U10" s="8" t="s">
        <v>14</v>
      </c>
      <c r="V10" s="8" t="s">
        <v>14</v>
      </c>
      <c r="W10" s="8" t="s">
        <v>14</v>
      </c>
      <c r="X10" s="8" t="s">
        <v>14</v>
      </c>
      <c r="Y10" s="8" t="s">
        <v>14</v>
      </c>
      <c r="Z10" s="8" t="s">
        <v>14</v>
      </c>
      <c r="AA10" s="8" t="s">
        <v>14</v>
      </c>
    </row>
    <row r="11" spans="1:27" ht="15">
      <c r="A11" s="125">
        <f>IF(PLANO!A11="","",PLANO!A11)</f>
      </c>
      <c r="B11" s="7">
        <f>IF(PLANO!B11="","",PLANO!B11)</f>
      </c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 t="s">
        <v>14</v>
      </c>
      <c r="P11" s="8" t="s">
        <v>14</v>
      </c>
      <c r="Q11" s="8" t="s">
        <v>14</v>
      </c>
      <c r="R11" s="8" t="s">
        <v>14</v>
      </c>
      <c r="S11" s="8" t="s">
        <v>14</v>
      </c>
      <c r="T11" s="8" t="s">
        <v>14</v>
      </c>
      <c r="U11" s="8" t="s">
        <v>14</v>
      </c>
      <c r="V11" s="8" t="s">
        <v>14</v>
      </c>
      <c r="W11" s="8" t="s">
        <v>14</v>
      </c>
      <c r="X11" s="8" t="s">
        <v>14</v>
      </c>
      <c r="Y11" s="8" t="s">
        <v>14</v>
      </c>
      <c r="Z11" s="8" t="s">
        <v>14</v>
      </c>
      <c r="AA11" s="8" t="s">
        <v>14</v>
      </c>
    </row>
    <row r="12" spans="1:27" ht="15">
      <c r="A12" s="125">
        <f>IF(PLANO!A12="","",PLANO!A12)</f>
      </c>
      <c r="B12" s="7">
        <f>IF(PLANO!B12="","",PLANO!B12)</f>
      </c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14</v>
      </c>
      <c r="T12" s="8" t="s">
        <v>14</v>
      </c>
      <c r="U12" s="8" t="s">
        <v>14</v>
      </c>
      <c r="V12" s="8" t="s">
        <v>14</v>
      </c>
      <c r="W12" s="8" t="s">
        <v>14</v>
      </c>
      <c r="X12" s="8" t="s">
        <v>14</v>
      </c>
      <c r="Y12" s="8" t="s">
        <v>14</v>
      </c>
      <c r="Z12" s="8" t="s">
        <v>14</v>
      </c>
      <c r="AA12" s="8" t="s">
        <v>14</v>
      </c>
    </row>
    <row r="13" spans="1:27" ht="15">
      <c r="A13" s="125">
        <f>IF(PLANO!A13="","",PLANO!A13)</f>
      </c>
      <c r="B13" s="7">
        <f>IF(PLANO!B13="","",PLANO!B13)</f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14</v>
      </c>
      <c r="J13" s="8" t="s">
        <v>14</v>
      </c>
      <c r="K13" s="8" t="s">
        <v>14</v>
      </c>
      <c r="L13" s="8" t="s">
        <v>14</v>
      </c>
      <c r="M13" s="8" t="s">
        <v>14</v>
      </c>
      <c r="N13" s="8" t="s">
        <v>14</v>
      </c>
      <c r="O13" s="8" t="s">
        <v>14</v>
      </c>
      <c r="P13" s="8" t="s">
        <v>14</v>
      </c>
      <c r="Q13" s="8" t="s">
        <v>14</v>
      </c>
      <c r="R13" s="8" t="s">
        <v>14</v>
      </c>
      <c r="S13" s="8" t="s">
        <v>14</v>
      </c>
      <c r="T13" s="8" t="s">
        <v>14</v>
      </c>
      <c r="U13" s="8" t="s">
        <v>14</v>
      </c>
      <c r="V13" s="8" t="s">
        <v>14</v>
      </c>
      <c r="W13" s="8" t="s">
        <v>14</v>
      </c>
      <c r="X13" s="8" t="s">
        <v>14</v>
      </c>
      <c r="Y13" s="8" t="s">
        <v>14</v>
      </c>
      <c r="Z13" s="8" t="s">
        <v>14</v>
      </c>
      <c r="AA13" s="8" t="s">
        <v>14</v>
      </c>
    </row>
    <row r="14" spans="1:27" ht="15">
      <c r="A14" s="125">
        <f>IF(PLANO!A14="","",PLANO!A14)</f>
      </c>
      <c r="B14" s="7">
        <f>IF(PLANO!B14="","",PLANO!B14)</f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  <c r="R14" s="8" t="s">
        <v>14</v>
      </c>
      <c r="S14" s="8" t="s">
        <v>14</v>
      </c>
      <c r="T14" s="8" t="s">
        <v>14</v>
      </c>
      <c r="U14" s="8" t="s">
        <v>14</v>
      </c>
      <c r="V14" s="8" t="s">
        <v>14</v>
      </c>
      <c r="W14" s="8" t="s">
        <v>14</v>
      </c>
      <c r="X14" s="8" t="s">
        <v>14</v>
      </c>
      <c r="Y14" s="8" t="s">
        <v>14</v>
      </c>
      <c r="Z14" s="8" t="s">
        <v>14</v>
      </c>
      <c r="AA14" s="8" t="s">
        <v>14</v>
      </c>
    </row>
    <row r="15" spans="1:27" ht="15">
      <c r="A15" s="125">
        <f>IF(PLANO!A15="","",PLANO!A15)</f>
      </c>
      <c r="B15" s="7">
        <f>IF(PLANO!B15="","",PLANO!B15)</f>
      </c>
      <c r="C15" s="8" t="s">
        <v>14</v>
      </c>
      <c r="D15" s="8" t="s">
        <v>14</v>
      </c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14</v>
      </c>
      <c r="N15" s="8" t="s">
        <v>14</v>
      </c>
      <c r="O15" s="8" t="s">
        <v>14</v>
      </c>
      <c r="P15" s="8" t="s">
        <v>14</v>
      </c>
      <c r="Q15" s="8" t="s">
        <v>14</v>
      </c>
      <c r="R15" s="8" t="s">
        <v>14</v>
      </c>
      <c r="S15" s="8" t="s">
        <v>14</v>
      </c>
      <c r="T15" s="8" t="s">
        <v>14</v>
      </c>
      <c r="U15" s="8" t="s">
        <v>14</v>
      </c>
      <c r="V15" s="8" t="s">
        <v>14</v>
      </c>
      <c r="W15" s="8" t="s">
        <v>14</v>
      </c>
      <c r="X15" s="8" t="s">
        <v>14</v>
      </c>
      <c r="Y15" s="8" t="s">
        <v>14</v>
      </c>
      <c r="Z15" s="8" t="s">
        <v>14</v>
      </c>
      <c r="AA15" s="8" t="s">
        <v>14</v>
      </c>
    </row>
    <row r="16" spans="1:27" ht="15">
      <c r="A16" s="125">
        <f>IF(PLANO!A16="","",PLANO!A16)</f>
      </c>
      <c r="B16" s="7">
        <f>IF(PLANO!B16="","",PLANO!B16)</f>
      </c>
      <c r="C16" s="8" t="s">
        <v>14</v>
      </c>
      <c r="D16" s="8" t="s">
        <v>14</v>
      </c>
      <c r="E16" s="8" t="s">
        <v>14</v>
      </c>
      <c r="F16" s="8" t="s">
        <v>14</v>
      </c>
      <c r="G16" s="8" t="s">
        <v>14</v>
      </c>
      <c r="H16" s="8" t="s">
        <v>14</v>
      </c>
      <c r="I16" s="8" t="s">
        <v>14</v>
      </c>
      <c r="J16" s="8" t="s">
        <v>14</v>
      </c>
      <c r="K16" s="8" t="s">
        <v>14</v>
      </c>
      <c r="L16" s="8" t="s">
        <v>14</v>
      </c>
      <c r="M16" s="8" t="s">
        <v>14</v>
      </c>
      <c r="N16" s="8" t="s">
        <v>14</v>
      </c>
      <c r="O16" s="8" t="s">
        <v>14</v>
      </c>
      <c r="P16" s="8" t="s">
        <v>14</v>
      </c>
      <c r="Q16" s="8" t="s">
        <v>14</v>
      </c>
      <c r="R16" s="8" t="s">
        <v>14</v>
      </c>
      <c r="S16" s="8" t="s">
        <v>14</v>
      </c>
      <c r="T16" s="8" t="s">
        <v>14</v>
      </c>
      <c r="U16" s="8" t="s">
        <v>14</v>
      </c>
      <c r="V16" s="8" t="s">
        <v>14</v>
      </c>
      <c r="W16" s="8" t="s">
        <v>14</v>
      </c>
      <c r="X16" s="8" t="s">
        <v>14</v>
      </c>
      <c r="Y16" s="8" t="s">
        <v>14</v>
      </c>
      <c r="Z16" s="8" t="s">
        <v>14</v>
      </c>
      <c r="AA16" s="8" t="s">
        <v>14</v>
      </c>
    </row>
    <row r="17" spans="1:27" ht="15">
      <c r="A17" s="125">
        <f>IF(PLANO!A17="","",PLANO!A17)</f>
      </c>
      <c r="B17" s="7">
        <f>IF(PLANO!B17="","",PLANO!B17)</f>
      </c>
      <c r="C17" s="8" t="s">
        <v>14</v>
      </c>
      <c r="D17" s="8" t="s">
        <v>14</v>
      </c>
      <c r="E17" s="8" t="s">
        <v>14</v>
      </c>
      <c r="F17" s="8" t="s">
        <v>14</v>
      </c>
      <c r="G17" s="8" t="s">
        <v>14</v>
      </c>
      <c r="H17" s="8" t="s">
        <v>14</v>
      </c>
      <c r="I17" s="8" t="s">
        <v>14</v>
      </c>
      <c r="J17" s="8" t="s">
        <v>14</v>
      </c>
      <c r="K17" s="8" t="s">
        <v>14</v>
      </c>
      <c r="L17" s="8" t="s">
        <v>14</v>
      </c>
      <c r="M17" s="8" t="s">
        <v>14</v>
      </c>
      <c r="N17" s="8" t="s">
        <v>14</v>
      </c>
      <c r="O17" s="8" t="s">
        <v>14</v>
      </c>
      <c r="P17" s="8" t="s">
        <v>14</v>
      </c>
      <c r="Q17" s="8" t="s">
        <v>14</v>
      </c>
      <c r="R17" s="8" t="s">
        <v>14</v>
      </c>
      <c r="S17" s="8" t="s">
        <v>14</v>
      </c>
      <c r="T17" s="8" t="s">
        <v>14</v>
      </c>
      <c r="U17" s="8" t="s">
        <v>14</v>
      </c>
      <c r="V17" s="8" t="s">
        <v>14</v>
      </c>
      <c r="W17" s="8" t="s">
        <v>14</v>
      </c>
      <c r="X17" s="8" t="s">
        <v>14</v>
      </c>
      <c r="Y17" s="8" t="s">
        <v>14</v>
      </c>
      <c r="Z17" s="8" t="s">
        <v>14</v>
      </c>
      <c r="AA17" s="8" t="s">
        <v>14</v>
      </c>
    </row>
    <row r="18" spans="1:27" ht="15">
      <c r="A18" s="125">
        <f>IF(PLANO!A18="","",PLANO!A18)</f>
      </c>
      <c r="B18" s="7">
        <f>IF(PLANO!B18="","",PLANO!B18)</f>
      </c>
      <c r="C18" s="8" t="s">
        <v>14</v>
      </c>
      <c r="D18" s="8" t="s">
        <v>14</v>
      </c>
      <c r="E18" s="8" t="s">
        <v>14</v>
      </c>
      <c r="F18" s="8" t="s">
        <v>14</v>
      </c>
      <c r="G18" s="8" t="s">
        <v>14</v>
      </c>
      <c r="H18" s="8" t="s">
        <v>14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14</v>
      </c>
      <c r="N18" s="8" t="s">
        <v>14</v>
      </c>
      <c r="O18" s="8" t="s">
        <v>14</v>
      </c>
      <c r="P18" s="8" t="s">
        <v>14</v>
      </c>
      <c r="Q18" s="8" t="s">
        <v>14</v>
      </c>
      <c r="R18" s="8" t="s">
        <v>14</v>
      </c>
      <c r="S18" s="8" t="s">
        <v>14</v>
      </c>
      <c r="T18" s="8" t="s">
        <v>14</v>
      </c>
      <c r="U18" s="8" t="s">
        <v>14</v>
      </c>
      <c r="V18" s="8" t="s">
        <v>14</v>
      </c>
      <c r="W18" s="8" t="s">
        <v>14</v>
      </c>
      <c r="X18" s="8" t="s">
        <v>14</v>
      </c>
      <c r="Y18" s="8" t="s">
        <v>14</v>
      </c>
      <c r="Z18" s="8" t="s">
        <v>14</v>
      </c>
      <c r="AA18" s="8" t="s">
        <v>14</v>
      </c>
    </row>
    <row r="19" spans="1:27" ht="15">
      <c r="A19" s="125">
        <f>IF(PLANO!A19="","",PLANO!A19)</f>
      </c>
      <c r="B19" s="7">
        <f>IF(PLANO!B19="","",PLANO!B19)</f>
      </c>
      <c r="C19" s="8" t="s">
        <v>14</v>
      </c>
      <c r="D19" s="8" t="s">
        <v>14</v>
      </c>
      <c r="E19" s="8" t="s">
        <v>14</v>
      </c>
      <c r="F19" s="8" t="s">
        <v>14</v>
      </c>
      <c r="G19" s="8" t="s">
        <v>14</v>
      </c>
      <c r="H19" s="8" t="s">
        <v>14</v>
      </c>
      <c r="I19" s="8" t="s">
        <v>14</v>
      </c>
      <c r="J19" s="8" t="s">
        <v>14</v>
      </c>
      <c r="K19" s="8" t="s">
        <v>14</v>
      </c>
      <c r="L19" s="8" t="s">
        <v>14</v>
      </c>
      <c r="M19" s="8" t="s">
        <v>14</v>
      </c>
      <c r="N19" s="8" t="s">
        <v>14</v>
      </c>
      <c r="O19" s="8" t="s">
        <v>14</v>
      </c>
      <c r="P19" s="8" t="s">
        <v>14</v>
      </c>
      <c r="Q19" s="8" t="s">
        <v>14</v>
      </c>
      <c r="R19" s="8" t="s">
        <v>14</v>
      </c>
      <c r="S19" s="8" t="s">
        <v>14</v>
      </c>
      <c r="T19" s="8" t="s">
        <v>14</v>
      </c>
      <c r="U19" s="8" t="s">
        <v>14</v>
      </c>
      <c r="V19" s="8" t="s">
        <v>14</v>
      </c>
      <c r="W19" s="8" t="s">
        <v>14</v>
      </c>
      <c r="X19" s="8" t="s">
        <v>14</v>
      </c>
      <c r="Y19" s="8" t="s">
        <v>14</v>
      </c>
      <c r="Z19" s="8" t="s">
        <v>14</v>
      </c>
      <c r="AA19" s="8" t="s">
        <v>14</v>
      </c>
    </row>
    <row r="20" spans="1:27" ht="15">
      <c r="A20" s="125">
        <f>IF(PLANO!A20="","",PLANO!A20)</f>
      </c>
      <c r="B20" s="7">
        <f>IF(PLANO!B20="","",PLANO!B20)</f>
      </c>
      <c r="C20" s="8" t="s">
        <v>14</v>
      </c>
      <c r="D20" s="8" t="s">
        <v>14</v>
      </c>
      <c r="E20" s="8" t="s">
        <v>14</v>
      </c>
      <c r="F20" s="8" t="s">
        <v>14</v>
      </c>
      <c r="G20" s="8" t="s">
        <v>14</v>
      </c>
      <c r="H20" s="8" t="s">
        <v>14</v>
      </c>
      <c r="I20" s="8" t="s">
        <v>14</v>
      </c>
      <c r="J20" s="8" t="s">
        <v>14</v>
      </c>
      <c r="K20" s="8" t="s">
        <v>14</v>
      </c>
      <c r="L20" s="8" t="s">
        <v>14</v>
      </c>
      <c r="M20" s="8" t="s">
        <v>14</v>
      </c>
      <c r="N20" s="8" t="s">
        <v>14</v>
      </c>
      <c r="O20" s="8" t="s">
        <v>14</v>
      </c>
      <c r="P20" s="8" t="s">
        <v>14</v>
      </c>
      <c r="Q20" s="8" t="s">
        <v>14</v>
      </c>
      <c r="R20" s="8" t="s">
        <v>14</v>
      </c>
      <c r="S20" s="8" t="s">
        <v>14</v>
      </c>
      <c r="T20" s="8" t="s">
        <v>14</v>
      </c>
      <c r="U20" s="8" t="s">
        <v>14</v>
      </c>
      <c r="V20" s="8" t="s">
        <v>14</v>
      </c>
      <c r="W20" s="8" t="s">
        <v>14</v>
      </c>
      <c r="X20" s="8" t="s">
        <v>14</v>
      </c>
      <c r="Y20" s="8" t="s">
        <v>14</v>
      </c>
      <c r="Z20" s="8" t="s">
        <v>14</v>
      </c>
      <c r="AA20" s="8" t="s">
        <v>14</v>
      </c>
    </row>
    <row r="21" spans="1:27" ht="15">
      <c r="A21" s="125">
        <f>IF(PLANO!A21="","",PLANO!A21)</f>
      </c>
      <c r="B21" s="7">
        <f>IF(PLANO!B21="","",PLANO!B21)</f>
      </c>
      <c r="C21" s="8" t="s">
        <v>14</v>
      </c>
      <c r="D21" s="8" t="s">
        <v>14</v>
      </c>
      <c r="E21" s="8" t="s">
        <v>14</v>
      </c>
      <c r="F21" s="8" t="s">
        <v>14</v>
      </c>
      <c r="G21" s="8" t="s">
        <v>14</v>
      </c>
      <c r="H21" s="8" t="s">
        <v>14</v>
      </c>
      <c r="I21" s="8" t="s">
        <v>14</v>
      </c>
      <c r="J21" s="8" t="s">
        <v>14</v>
      </c>
      <c r="K21" s="8" t="s">
        <v>14</v>
      </c>
      <c r="L21" s="8" t="s">
        <v>14</v>
      </c>
      <c r="M21" s="8" t="s">
        <v>14</v>
      </c>
      <c r="N21" s="8" t="s">
        <v>14</v>
      </c>
      <c r="O21" s="8" t="s">
        <v>14</v>
      </c>
      <c r="P21" s="8" t="s">
        <v>14</v>
      </c>
      <c r="Q21" s="8" t="s">
        <v>14</v>
      </c>
      <c r="R21" s="8" t="s">
        <v>14</v>
      </c>
      <c r="S21" s="8" t="s">
        <v>14</v>
      </c>
      <c r="T21" s="8" t="s">
        <v>14</v>
      </c>
      <c r="U21" s="8" t="s">
        <v>14</v>
      </c>
      <c r="V21" s="8" t="s">
        <v>14</v>
      </c>
      <c r="W21" s="8" t="s">
        <v>14</v>
      </c>
      <c r="X21" s="8" t="s">
        <v>14</v>
      </c>
      <c r="Y21" s="8" t="s">
        <v>14</v>
      </c>
      <c r="Z21" s="8" t="s">
        <v>14</v>
      </c>
      <c r="AA21" s="8" t="s">
        <v>14</v>
      </c>
    </row>
    <row r="22" spans="1:27" ht="15">
      <c r="A22" s="125">
        <f>IF(PLANO!A22="","",PLANO!A22)</f>
      </c>
      <c r="B22" s="7">
        <f>IF(PLANO!B22="","",PLANO!B22)</f>
      </c>
      <c r="C22" s="8" t="s">
        <v>14</v>
      </c>
      <c r="D22" s="8" t="s">
        <v>14</v>
      </c>
      <c r="E22" s="8" t="s">
        <v>14</v>
      </c>
      <c r="F22" s="8" t="s">
        <v>14</v>
      </c>
      <c r="G22" s="8" t="s">
        <v>14</v>
      </c>
      <c r="H22" s="8" t="s">
        <v>14</v>
      </c>
      <c r="I22" s="8" t="s">
        <v>14</v>
      </c>
      <c r="J22" s="8" t="s">
        <v>14</v>
      </c>
      <c r="K22" s="8" t="s">
        <v>14</v>
      </c>
      <c r="L22" s="8" t="s">
        <v>14</v>
      </c>
      <c r="M22" s="8" t="s">
        <v>14</v>
      </c>
      <c r="N22" s="8" t="s">
        <v>14</v>
      </c>
      <c r="O22" s="8" t="s">
        <v>14</v>
      </c>
      <c r="P22" s="8" t="s">
        <v>14</v>
      </c>
      <c r="Q22" s="8" t="s">
        <v>14</v>
      </c>
      <c r="R22" s="8" t="s">
        <v>14</v>
      </c>
      <c r="S22" s="8" t="s">
        <v>14</v>
      </c>
      <c r="T22" s="8" t="s">
        <v>14</v>
      </c>
      <c r="U22" s="8" t="s">
        <v>14</v>
      </c>
      <c r="V22" s="8" t="s">
        <v>14</v>
      </c>
      <c r="W22" s="8" t="s">
        <v>14</v>
      </c>
      <c r="X22" s="8" t="s">
        <v>14</v>
      </c>
      <c r="Y22" s="8" t="s">
        <v>14</v>
      </c>
      <c r="Z22" s="8" t="s">
        <v>14</v>
      </c>
      <c r="AA22" s="8" t="s">
        <v>14</v>
      </c>
    </row>
    <row r="23" spans="1:27" ht="15">
      <c r="A23" s="125">
        <f>IF(PLANO!A23="","",PLANO!A23)</f>
      </c>
      <c r="B23" s="7">
        <f>IF(PLANO!B23="","",PLANO!B23)</f>
      </c>
      <c r="C23" s="8" t="s">
        <v>14</v>
      </c>
      <c r="D23" s="8" t="s">
        <v>14</v>
      </c>
      <c r="E23" s="8" t="s">
        <v>14</v>
      </c>
      <c r="F23" s="8" t="s">
        <v>14</v>
      </c>
      <c r="G23" s="8" t="s">
        <v>14</v>
      </c>
      <c r="H23" s="8" t="s">
        <v>14</v>
      </c>
      <c r="I23" s="8" t="s">
        <v>14</v>
      </c>
      <c r="J23" s="8" t="s">
        <v>14</v>
      </c>
      <c r="K23" s="8" t="s">
        <v>14</v>
      </c>
      <c r="L23" s="8" t="s">
        <v>14</v>
      </c>
      <c r="M23" s="8" t="s">
        <v>14</v>
      </c>
      <c r="N23" s="8" t="s">
        <v>14</v>
      </c>
      <c r="O23" s="8" t="s">
        <v>14</v>
      </c>
      <c r="P23" s="8" t="s">
        <v>14</v>
      </c>
      <c r="Q23" s="8" t="s">
        <v>14</v>
      </c>
      <c r="R23" s="8" t="s">
        <v>14</v>
      </c>
      <c r="S23" s="8" t="s">
        <v>14</v>
      </c>
      <c r="T23" s="8" t="s">
        <v>14</v>
      </c>
      <c r="U23" s="8" t="s">
        <v>14</v>
      </c>
      <c r="V23" s="8" t="s">
        <v>14</v>
      </c>
      <c r="W23" s="8" t="s">
        <v>14</v>
      </c>
      <c r="X23" s="8" t="s">
        <v>14</v>
      </c>
      <c r="Y23" s="8" t="s">
        <v>14</v>
      </c>
      <c r="Z23" s="8" t="s">
        <v>14</v>
      </c>
      <c r="AA23" s="8" t="s">
        <v>14</v>
      </c>
    </row>
    <row r="24" spans="1:27" ht="15">
      <c r="A24" s="125">
        <f>IF(PLANO!A24="","",PLANO!A24)</f>
      </c>
      <c r="B24" s="7">
        <f>IF(PLANO!B24="","",PLANO!B24)</f>
      </c>
      <c r="C24" s="8" t="s">
        <v>14</v>
      </c>
      <c r="D24" s="8" t="s">
        <v>14</v>
      </c>
      <c r="E24" s="8" t="s">
        <v>14</v>
      </c>
      <c r="F24" s="8" t="s">
        <v>14</v>
      </c>
      <c r="G24" s="8" t="s">
        <v>14</v>
      </c>
      <c r="H24" s="8" t="s">
        <v>14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14</v>
      </c>
      <c r="N24" s="8" t="s">
        <v>14</v>
      </c>
      <c r="O24" s="8" t="s">
        <v>14</v>
      </c>
      <c r="P24" s="8" t="s">
        <v>14</v>
      </c>
      <c r="Q24" s="8" t="s">
        <v>14</v>
      </c>
      <c r="R24" s="8" t="s">
        <v>14</v>
      </c>
      <c r="S24" s="8" t="s">
        <v>14</v>
      </c>
      <c r="T24" s="8" t="s">
        <v>14</v>
      </c>
      <c r="U24" s="8" t="s">
        <v>14</v>
      </c>
      <c r="V24" s="8" t="s">
        <v>14</v>
      </c>
      <c r="W24" s="8" t="s">
        <v>14</v>
      </c>
      <c r="X24" s="8" t="s">
        <v>14</v>
      </c>
      <c r="Y24" s="8" t="s">
        <v>14</v>
      </c>
      <c r="Z24" s="8" t="s">
        <v>14</v>
      </c>
      <c r="AA24" s="8" t="s">
        <v>14</v>
      </c>
    </row>
    <row r="25" spans="1:27" ht="15">
      <c r="A25" s="125">
        <f>IF(PLANO!A25="","",PLANO!A25)</f>
      </c>
      <c r="B25" s="7">
        <f>IF(PLANO!B25="","",PLANO!B25)</f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 t="s">
        <v>14</v>
      </c>
      <c r="M25" s="8" t="s">
        <v>14</v>
      </c>
      <c r="N25" s="8" t="s">
        <v>14</v>
      </c>
      <c r="O25" s="8" t="s">
        <v>14</v>
      </c>
      <c r="P25" s="8" t="s">
        <v>14</v>
      </c>
      <c r="Q25" s="8" t="s">
        <v>14</v>
      </c>
      <c r="R25" s="8" t="s">
        <v>14</v>
      </c>
      <c r="S25" s="8" t="s">
        <v>14</v>
      </c>
      <c r="T25" s="8" t="s">
        <v>14</v>
      </c>
      <c r="U25" s="8" t="s">
        <v>14</v>
      </c>
      <c r="V25" s="8" t="s">
        <v>14</v>
      </c>
      <c r="W25" s="8" t="s">
        <v>14</v>
      </c>
      <c r="X25" s="8" t="s">
        <v>14</v>
      </c>
      <c r="Y25" s="8" t="s">
        <v>14</v>
      </c>
      <c r="Z25" s="8" t="s">
        <v>14</v>
      </c>
      <c r="AA25" s="8" t="s">
        <v>14</v>
      </c>
    </row>
    <row r="26" spans="1:27" ht="15">
      <c r="A26" s="125">
        <f>IF(PLANO!A26="","",PLANO!A26)</f>
      </c>
      <c r="B26" s="7">
        <f>IF(PLANO!B26="","",PLANO!B26)</f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  <c r="H26" s="8" t="s">
        <v>14</v>
      </c>
      <c r="I26" s="8" t="s">
        <v>14</v>
      </c>
      <c r="J26" s="8" t="s">
        <v>14</v>
      </c>
      <c r="K26" s="8" t="s">
        <v>14</v>
      </c>
      <c r="L26" s="8" t="s">
        <v>14</v>
      </c>
      <c r="M26" s="8" t="s">
        <v>14</v>
      </c>
      <c r="N26" s="8" t="s">
        <v>14</v>
      </c>
      <c r="O26" s="8" t="s">
        <v>14</v>
      </c>
      <c r="P26" s="8" t="s">
        <v>14</v>
      </c>
      <c r="Q26" s="8" t="s">
        <v>14</v>
      </c>
      <c r="R26" s="8" t="s">
        <v>14</v>
      </c>
      <c r="S26" s="8" t="s">
        <v>14</v>
      </c>
      <c r="T26" s="8" t="s">
        <v>14</v>
      </c>
      <c r="U26" s="8" t="s">
        <v>14</v>
      </c>
      <c r="V26" s="8" t="s">
        <v>14</v>
      </c>
      <c r="W26" s="8" t="s">
        <v>14</v>
      </c>
      <c r="X26" s="8" t="s">
        <v>14</v>
      </c>
      <c r="Y26" s="8" t="s">
        <v>14</v>
      </c>
      <c r="Z26" s="8" t="s">
        <v>14</v>
      </c>
      <c r="AA26" s="8" t="s">
        <v>14</v>
      </c>
    </row>
    <row r="27" spans="1:27" ht="15">
      <c r="A27" s="125">
        <f>IF(PLANO!A27="","",PLANO!A27)</f>
      </c>
      <c r="B27" s="7">
        <f>IF(PLANO!B27="","",PLANO!B27)</f>
      </c>
      <c r="C27" s="8" t="s">
        <v>14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  <c r="M27" s="8" t="s">
        <v>14</v>
      </c>
      <c r="N27" s="8" t="s">
        <v>14</v>
      </c>
      <c r="O27" s="8" t="s">
        <v>14</v>
      </c>
      <c r="P27" s="8" t="s">
        <v>14</v>
      </c>
      <c r="Q27" s="8" t="s">
        <v>14</v>
      </c>
      <c r="R27" s="8" t="s">
        <v>14</v>
      </c>
      <c r="S27" s="8" t="s">
        <v>14</v>
      </c>
      <c r="T27" s="8" t="s">
        <v>14</v>
      </c>
      <c r="U27" s="8" t="s">
        <v>14</v>
      </c>
      <c r="V27" s="8" t="s">
        <v>14</v>
      </c>
      <c r="W27" s="8" t="s">
        <v>14</v>
      </c>
      <c r="X27" s="8" t="s">
        <v>14</v>
      </c>
      <c r="Y27" s="8" t="s">
        <v>14</v>
      </c>
      <c r="Z27" s="8" t="s">
        <v>14</v>
      </c>
      <c r="AA27" s="8" t="s">
        <v>14</v>
      </c>
    </row>
    <row r="28" spans="1:27" ht="15">
      <c r="A28" s="125">
        <f>IF(PLANO!A28="","",PLANO!A28)</f>
      </c>
      <c r="B28" s="7">
        <f>IF(PLANO!B28="","",PLANO!B28)</f>
      </c>
      <c r="C28" s="8" t="s">
        <v>14</v>
      </c>
      <c r="D28" s="8" t="s">
        <v>14</v>
      </c>
      <c r="E28" s="8" t="s">
        <v>14</v>
      </c>
      <c r="F28" s="8" t="s">
        <v>14</v>
      </c>
      <c r="G28" s="8" t="s">
        <v>14</v>
      </c>
      <c r="H28" s="8" t="s">
        <v>14</v>
      </c>
      <c r="I28" s="8" t="s">
        <v>14</v>
      </c>
      <c r="J28" s="8" t="s">
        <v>14</v>
      </c>
      <c r="K28" s="8" t="s">
        <v>14</v>
      </c>
      <c r="L28" s="8" t="s">
        <v>14</v>
      </c>
      <c r="M28" s="8" t="s">
        <v>14</v>
      </c>
      <c r="N28" s="8" t="s">
        <v>14</v>
      </c>
      <c r="O28" s="8" t="s">
        <v>14</v>
      </c>
      <c r="P28" s="8" t="s">
        <v>14</v>
      </c>
      <c r="Q28" s="8" t="s">
        <v>14</v>
      </c>
      <c r="R28" s="8" t="s">
        <v>14</v>
      </c>
      <c r="S28" s="8" t="s">
        <v>14</v>
      </c>
      <c r="T28" s="8" t="s">
        <v>14</v>
      </c>
      <c r="U28" s="8" t="s">
        <v>14</v>
      </c>
      <c r="V28" s="8" t="s">
        <v>14</v>
      </c>
      <c r="W28" s="8" t="s">
        <v>14</v>
      </c>
      <c r="X28" s="8" t="s">
        <v>14</v>
      </c>
      <c r="Y28" s="8" t="s">
        <v>14</v>
      </c>
      <c r="Z28" s="8" t="s">
        <v>14</v>
      </c>
      <c r="AA28" s="8" t="s">
        <v>14</v>
      </c>
    </row>
    <row r="29" spans="1:27" ht="15">
      <c r="A29" s="125">
        <f>IF(PLANO!A29="","",PLANO!A29)</f>
      </c>
      <c r="B29" s="7">
        <f>IF(PLANO!B29="","",PLANO!B29)</f>
      </c>
      <c r="C29" s="8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8" t="s">
        <v>14</v>
      </c>
      <c r="K29" s="8" t="s">
        <v>14</v>
      </c>
      <c r="L29" s="8" t="s">
        <v>14</v>
      </c>
      <c r="M29" s="8" t="s">
        <v>14</v>
      </c>
      <c r="N29" s="8" t="s">
        <v>14</v>
      </c>
      <c r="O29" s="8" t="s">
        <v>14</v>
      </c>
      <c r="P29" s="8" t="s">
        <v>14</v>
      </c>
      <c r="Q29" s="8" t="s">
        <v>14</v>
      </c>
      <c r="R29" s="8" t="s">
        <v>14</v>
      </c>
      <c r="S29" s="8" t="s">
        <v>14</v>
      </c>
      <c r="T29" s="8" t="s">
        <v>14</v>
      </c>
      <c r="U29" s="8" t="s">
        <v>14</v>
      </c>
      <c r="V29" s="8" t="s">
        <v>14</v>
      </c>
      <c r="W29" s="8" t="s">
        <v>14</v>
      </c>
      <c r="X29" s="8" t="s">
        <v>14</v>
      </c>
      <c r="Y29" s="8" t="s">
        <v>14</v>
      </c>
      <c r="Z29" s="8" t="s">
        <v>14</v>
      </c>
      <c r="AA29" s="8" t="s">
        <v>14</v>
      </c>
    </row>
    <row r="30" spans="1:27" ht="15">
      <c r="A30" s="125">
        <f>IF(PLANO!A30="","",PLANO!A30)</f>
      </c>
      <c r="B30" s="7">
        <f>IF(PLANO!B30="","",PLANO!B30)</f>
      </c>
      <c r="C30" s="8" t="s">
        <v>14</v>
      </c>
      <c r="D30" s="8" t="s">
        <v>14</v>
      </c>
      <c r="E30" s="8" t="s">
        <v>14</v>
      </c>
      <c r="F30" s="8" t="s">
        <v>14</v>
      </c>
      <c r="G30" s="8" t="s">
        <v>14</v>
      </c>
      <c r="H30" s="8" t="s">
        <v>14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14</v>
      </c>
      <c r="N30" s="8" t="s">
        <v>14</v>
      </c>
      <c r="O30" s="8" t="s">
        <v>14</v>
      </c>
      <c r="P30" s="8" t="s">
        <v>14</v>
      </c>
      <c r="Q30" s="8" t="s">
        <v>14</v>
      </c>
      <c r="R30" s="8" t="s">
        <v>14</v>
      </c>
      <c r="S30" s="8" t="s">
        <v>14</v>
      </c>
      <c r="T30" s="8" t="s">
        <v>14</v>
      </c>
      <c r="U30" s="8" t="s">
        <v>14</v>
      </c>
      <c r="V30" s="8" t="s">
        <v>14</v>
      </c>
      <c r="W30" s="8" t="s">
        <v>14</v>
      </c>
      <c r="X30" s="8" t="s">
        <v>14</v>
      </c>
      <c r="Y30" s="8" t="s">
        <v>14</v>
      </c>
      <c r="Z30" s="8" t="s">
        <v>14</v>
      </c>
      <c r="AA30" s="8" t="s">
        <v>14</v>
      </c>
    </row>
    <row r="31" spans="1:27" ht="15">
      <c r="A31" s="125">
        <f>IF(PLANO!A31="","",PLANO!A31)</f>
      </c>
      <c r="B31" s="7">
        <f>IF(PLANO!B31="","",PLANO!B31)</f>
      </c>
      <c r="C31" s="8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8" t="s">
        <v>14</v>
      </c>
      <c r="K31" s="8" t="s">
        <v>14</v>
      </c>
      <c r="L31" s="8" t="s">
        <v>14</v>
      </c>
      <c r="M31" s="8" t="s">
        <v>14</v>
      </c>
      <c r="N31" s="8" t="s">
        <v>14</v>
      </c>
      <c r="O31" s="8" t="s">
        <v>14</v>
      </c>
      <c r="P31" s="8" t="s">
        <v>14</v>
      </c>
      <c r="Q31" s="8" t="s">
        <v>14</v>
      </c>
      <c r="R31" s="8" t="s">
        <v>14</v>
      </c>
      <c r="S31" s="8" t="s">
        <v>14</v>
      </c>
      <c r="T31" s="8" t="s">
        <v>14</v>
      </c>
      <c r="U31" s="8" t="s">
        <v>14</v>
      </c>
      <c r="V31" s="8" t="s">
        <v>14</v>
      </c>
      <c r="W31" s="8" t="s">
        <v>14</v>
      </c>
      <c r="X31" s="8" t="s">
        <v>14</v>
      </c>
      <c r="Y31" s="8" t="s">
        <v>14</v>
      </c>
      <c r="Z31" s="8" t="s">
        <v>14</v>
      </c>
      <c r="AA31" s="8" t="s">
        <v>14</v>
      </c>
    </row>
    <row r="32" spans="1:27" ht="15">
      <c r="A32" s="125">
        <f>IF(PLANO!A32="","",PLANO!A32)</f>
      </c>
      <c r="B32" s="7">
        <f>IF(PLANO!B32="","",PLANO!B32)</f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8" t="s">
        <v>14</v>
      </c>
      <c r="I32" s="8" t="s">
        <v>14</v>
      </c>
      <c r="J32" s="8" t="s">
        <v>14</v>
      </c>
      <c r="K32" s="8" t="s">
        <v>14</v>
      </c>
      <c r="L32" s="8" t="s">
        <v>14</v>
      </c>
      <c r="M32" s="8" t="s">
        <v>14</v>
      </c>
      <c r="N32" s="8" t="s">
        <v>14</v>
      </c>
      <c r="O32" s="8" t="s">
        <v>14</v>
      </c>
      <c r="P32" s="8" t="s">
        <v>14</v>
      </c>
      <c r="Q32" s="8" t="s">
        <v>14</v>
      </c>
      <c r="R32" s="8" t="s">
        <v>14</v>
      </c>
      <c r="S32" s="8" t="s">
        <v>14</v>
      </c>
      <c r="T32" s="8" t="s">
        <v>14</v>
      </c>
      <c r="U32" s="8" t="s">
        <v>14</v>
      </c>
      <c r="V32" s="8" t="s">
        <v>14</v>
      </c>
      <c r="W32" s="8" t="s">
        <v>14</v>
      </c>
      <c r="X32" s="8" t="s">
        <v>14</v>
      </c>
      <c r="Y32" s="8" t="s">
        <v>14</v>
      </c>
      <c r="Z32" s="8" t="s">
        <v>14</v>
      </c>
      <c r="AA32" s="8" t="s">
        <v>14</v>
      </c>
    </row>
    <row r="33" spans="1:27" ht="15">
      <c r="A33" s="125">
        <f>IF(PLANO!A33="","",PLANO!A33)</f>
      </c>
      <c r="B33" s="7">
        <f>IF(PLANO!B33="","",PLANO!B33)</f>
      </c>
      <c r="C33" s="8" t="s">
        <v>14</v>
      </c>
      <c r="D33" s="8" t="s">
        <v>14</v>
      </c>
      <c r="E33" s="8" t="s">
        <v>14</v>
      </c>
      <c r="F33" s="8" t="s">
        <v>14</v>
      </c>
      <c r="G33" s="8" t="s">
        <v>14</v>
      </c>
      <c r="H33" s="8" t="s">
        <v>14</v>
      </c>
      <c r="I33" s="8" t="s">
        <v>14</v>
      </c>
      <c r="J33" s="8" t="s">
        <v>14</v>
      </c>
      <c r="K33" s="8" t="s">
        <v>14</v>
      </c>
      <c r="L33" s="8" t="s">
        <v>14</v>
      </c>
      <c r="M33" s="8" t="s">
        <v>14</v>
      </c>
      <c r="N33" s="8" t="s">
        <v>14</v>
      </c>
      <c r="O33" s="8" t="s">
        <v>14</v>
      </c>
      <c r="P33" s="8" t="s">
        <v>14</v>
      </c>
      <c r="Q33" s="8" t="s">
        <v>14</v>
      </c>
      <c r="R33" s="8" t="s">
        <v>14</v>
      </c>
      <c r="S33" s="8" t="s">
        <v>14</v>
      </c>
      <c r="T33" s="8" t="s">
        <v>14</v>
      </c>
      <c r="U33" s="8" t="s">
        <v>14</v>
      </c>
      <c r="V33" s="8" t="s">
        <v>14</v>
      </c>
      <c r="W33" s="8" t="s">
        <v>14</v>
      </c>
      <c r="X33" s="8" t="s">
        <v>14</v>
      </c>
      <c r="Y33" s="8" t="s">
        <v>14</v>
      </c>
      <c r="Z33" s="8" t="s">
        <v>14</v>
      </c>
      <c r="AA33" s="8" t="s">
        <v>14</v>
      </c>
    </row>
    <row r="34" spans="1:27" ht="15">
      <c r="A34" s="125">
        <f>IF(PLANO!A34="","",PLANO!A34)</f>
      </c>
      <c r="B34" s="7">
        <f>IF(PLANO!B34="","",PLANO!B34)</f>
      </c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  <c r="H34" s="8" t="s">
        <v>14</v>
      </c>
      <c r="I34" s="8" t="s">
        <v>14</v>
      </c>
      <c r="J34" s="8" t="s">
        <v>14</v>
      </c>
      <c r="K34" s="8" t="s">
        <v>14</v>
      </c>
      <c r="L34" s="8" t="s">
        <v>14</v>
      </c>
      <c r="M34" s="8" t="s">
        <v>14</v>
      </c>
      <c r="N34" s="8" t="s">
        <v>14</v>
      </c>
      <c r="O34" s="8" t="s">
        <v>14</v>
      </c>
      <c r="P34" s="8" t="s">
        <v>14</v>
      </c>
      <c r="Q34" s="8" t="s">
        <v>14</v>
      </c>
      <c r="R34" s="8" t="s">
        <v>14</v>
      </c>
      <c r="S34" s="8" t="s">
        <v>14</v>
      </c>
      <c r="T34" s="8" t="s">
        <v>14</v>
      </c>
      <c r="U34" s="8" t="s">
        <v>14</v>
      </c>
      <c r="V34" s="8" t="s">
        <v>14</v>
      </c>
      <c r="W34" s="8" t="s">
        <v>14</v>
      </c>
      <c r="X34" s="8" t="s">
        <v>14</v>
      </c>
      <c r="Y34" s="8" t="s">
        <v>14</v>
      </c>
      <c r="Z34" s="8" t="s">
        <v>14</v>
      </c>
      <c r="AA34" s="8" t="s">
        <v>14</v>
      </c>
    </row>
    <row r="35" spans="1:27" ht="15">
      <c r="A35" s="125">
        <f>IF(PLANO!A35="","",PLANO!A35)</f>
      </c>
      <c r="B35" s="7">
        <f>IF(PLANO!B35="","",PLANO!B35)</f>
      </c>
      <c r="C35" s="8" t="s">
        <v>14</v>
      </c>
      <c r="D35" s="8" t="s">
        <v>14</v>
      </c>
      <c r="E35" s="8" t="s">
        <v>14</v>
      </c>
      <c r="F35" s="8" t="s">
        <v>14</v>
      </c>
      <c r="G35" s="8" t="s">
        <v>14</v>
      </c>
      <c r="H35" s="8" t="s">
        <v>14</v>
      </c>
      <c r="I35" s="8" t="s">
        <v>14</v>
      </c>
      <c r="J35" s="8" t="s">
        <v>14</v>
      </c>
      <c r="K35" s="8" t="s">
        <v>14</v>
      </c>
      <c r="L35" s="8" t="s">
        <v>14</v>
      </c>
      <c r="M35" s="8" t="s">
        <v>14</v>
      </c>
      <c r="N35" s="8" t="s">
        <v>14</v>
      </c>
      <c r="O35" s="8" t="s">
        <v>14</v>
      </c>
      <c r="P35" s="8" t="s">
        <v>14</v>
      </c>
      <c r="Q35" s="8" t="s">
        <v>14</v>
      </c>
      <c r="R35" s="8" t="s">
        <v>14</v>
      </c>
      <c r="S35" s="8" t="s">
        <v>14</v>
      </c>
      <c r="T35" s="8" t="s">
        <v>14</v>
      </c>
      <c r="U35" s="8" t="s">
        <v>14</v>
      </c>
      <c r="V35" s="8" t="s">
        <v>14</v>
      </c>
      <c r="W35" s="8" t="s">
        <v>14</v>
      </c>
      <c r="X35" s="8" t="s">
        <v>14</v>
      </c>
      <c r="Y35" s="8" t="s">
        <v>14</v>
      </c>
      <c r="Z35" s="8" t="s">
        <v>14</v>
      </c>
      <c r="AA35" s="8" t="s">
        <v>14</v>
      </c>
    </row>
    <row r="36" spans="1:27" ht="15">
      <c r="A36" s="125">
        <f>IF(PLANO!A36="","",PLANO!A36)</f>
      </c>
      <c r="B36" s="7">
        <f>IF(PLANO!B36="","",PLANO!B36)</f>
      </c>
      <c r="C36" s="8" t="s">
        <v>14</v>
      </c>
      <c r="D36" s="8" t="s">
        <v>14</v>
      </c>
      <c r="E36" s="8" t="s">
        <v>14</v>
      </c>
      <c r="F36" s="8" t="s">
        <v>14</v>
      </c>
      <c r="G36" s="8" t="s">
        <v>14</v>
      </c>
      <c r="H36" s="8" t="s">
        <v>14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14</v>
      </c>
      <c r="N36" s="8" t="s">
        <v>14</v>
      </c>
      <c r="O36" s="8" t="s">
        <v>14</v>
      </c>
      <c r="P36" s="8" t="s">
        <v>14</v>
      </c>
      <c r="Q36" s="8" t="s">
        <v>14</v>
      </c>
      <c r="R36" s="8" t="s">
        <v>14</v>
      </c>
      <c r="S36" s="8" t="s">
        <v>14</v>
      </c>
      <c r="T36" s="8" t="s">
        <v>14</v>
      </c>
      <c r="U36" s="8" t="s">
        <v>14</v>
      </c>
      <c r="V36" s="8" t="s">
        <v>14</v>
      </c>
      <c r="W36" s="8" t="s">
        <v>14</v>
      </c>
      <c r="X36" s="8" t="s">
        <v>14</v>
      </c>
      <c r="Y36" s="8" t="s">
        <v>14</v>
      </c>
      <c r="Z36" s="8" t="s">
        <v>14</v>
      </c>
      <c r="AA36" s="8" t="s">
        <v>14</v>
      </c>
    </row>
    <row r="37" spans="1:27" ht="15">
      <c r="A37" s="125">
        <f>IF(PLANO!A37="","",PLANO!A37)</f>
      </c>
      <c r="B37" s="7">
        <f>IF(PLANO!B37="","",PLANO!B37)</f>
      </c>
      <c r="C37" s="8" t="s">
        <v>14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8" t="s">
        <v>14</v>
      </c>
      <c r="J37" s="8" t="s">
        <v>14</v>
      </c>
      <c r="K37" s="8" t="s">
        <v>14</v>
      </c>
      <c r="L37" s="8" t="s">
        <v>14</v>
      </c>
      <c r="M37" s="8" t="s">
        <v>14</v>
      </c>
      <c r="N37" s="8" t="s">
        <v>14</v>
      </c>
      <c r="O37" s="8" t="s">
        <v>14</v>
      </c>
      <c r="P37" s="8" t="s">
        <v>14</v>
      </c>
      <c r="Q37" s="8" t="s">
        <v>14</v>
      </c>
      <c r="R37" s="8" t="s">
        <v>14</v>
      </c>
      <c r="S37" s="8" t="s">
        <v>14</v>
      </c>
      <c r="T37" s="8" t="s">
        <v>14</v>
      </c>
      <c r="U37" s="8" t="s">
        <v>14</v>
      </c>
      <c r="V37" s="8" t="s">
        <v>14</v>
      </c>
      <c r="W37" s="8" t="s">
        <v>14</v>
      </c>
      <c r="X37" s="8" t="s">
        <v>14</v>
      </c>
      <c r="Y37" s="8" t="s">
        <v>14</v>
      </c>
      <c r="Z37" s="8" t="s">
        <v>14</v>
      </c>
      <c r="AA37" s="8" t="s">
        <v>14</v>
      </c>
    </row>
    <row r="38" spans="1:27" ht="15">
      <c r="A38" s="125">
        <f>IF(PLANO!A38="","",PLANO!A38)</f>
      </c>
      <c r="B38" s="7">
        <f>IF(PLANO!B38="","",PLANO!B38)</f>
      </c>
      <c r="C38" s="8" t="s">
        <v>14</v>
      </c>
      <c r="D38" s="8" t="s">
        <v>14</v>
      </c>
      <c r="E38" s="8" t="s">
        <v>14</v>
      </c>
      <c r="F38" s="8" t="s">
        <v>14</v>
      </c>
      <c r="G38" s="8" t="s">
        <v>14</v>
      </c>
      <c r="H38" s="8" t="s">
        <v>14</v>
      </c>
      <c r="I38" s="8" t="s">
        <v>14</v>
      </c>
      <c r="J38" s="8" t="s">
        <v>14</v>
      </c>
      <c r="K38" s="8" t="s">
        <v>14</v>
      </c>
      <c r="L38" s="8" t="s">
        <v>14</v>
      </c>
      <c r="M38" s="8" t="s">
        <v>14</v>
      </c>
      <c r="N38" s="8" t="s">
        <v>14</v>
      </c>
      <c r="O38" s="8" t="s">
        <v>14</v>
      </c>
      <c r="P38" s="8" t="s">
        <v>14</v>
      </c>
      <c r="Q38" s="8" t="s">
        <v>14</v>
      </c>
      <c r="R38" s="8" t="s">
        <v>14</v>
      </c>
      <c r="S38" s="8" t="s">
        <v>14</v>
      </c>
      <c r="T38" s="8" t="s">
        <v>14</v>
      </c>
      <c r="U38" s="8" t="s">
        <v>14</v>
      </c>
      <c r="V38" s="8" t="s">
        <v>14</v>
      </c>
      <c r="W38" s="8" t="s">
        <v>14</v>
      </c>
      <c r="X38" s="8" t="s">
        <v>14</v>
      </c>
      <c r="Y38" s="8" t="s">
        <v>14</v>
      </c>
      <c r="Z38" s="8" t="s">
        <v>14</v>
      </c>
      <c r="AA38" s="8" t="s">
        <v>14</v>
      </c>
    </row>
    <row r="39" spans="1:27" ht="15">
      <c r="A39" s="125">
        <f>IF(PLANO!A39="","",PLANO!A39)</f>
      </c>
      <c r="B39" s="7">
        <f>IF(PLANO!B39="","",PLANO!B39)</f>
      </c>
      <c r="C39" s="8" t="s">
        <v>14</v>
      </c>
      <c r="D39" s="8" t="s">
        <v>14</v>
      </c>
      <c r="E39" s="8" t="s">
        <v>14</v>
      </c>
      <c r="F39" s="8" t="s">
        <v>14</v>
      </c>
      <c r="G39" s="8" t="s">
        <v>14</v>
      </c>
      <c r="H39" s="8" t="s">
        <v>14</v>
      </c>
      <c r="I39" s="8" t="s">
        <v>14</v>
      </c>
      <c r="J39" s="8" t="s">
        <v>14</v>
      </c>
      <c r="K39" s="8" t="s">
        <v>14</v>
      </c>
      <c r="L39" s="8" t="s">
        <v>14</v>
      </c>
      <c r="M39" s="8" t="s">
        <v>14</v>
      </c>
      <c r="N39" s="8" t="s">
        <v>14</v>
      </c>
      <c r="O39" s="8" t="s">
        <v>14</v>
      </c>
      <c r="P39" s="8" t="s">
        <v>14</v>
      </c>
      <c r="Q39" s="8" t="s">
        <v>14</v>
      </c>
      <c r="R39" s="8" t="s">
        <v>14</v>
      </c>
      <c r="S39" s="8" t="s">
        <v>14</v>
      </c>
      <c r="T39" s="8" t="s">
        <v>14</v>
      </c>
      <c r="U39" s="8" t="s">
        <v>14</v>
      </c>
      <c r="V39" s="8" t="s">
        <v>14</v>
      </c>
      <c r="W39" s="8" t="s">
        <v>14</v>
      </c>
      <c r="X39" s="8" t="s">
        <v>14</v>
      </c>
      <c r="Y39" s="8" t="s">
        <v>14</v>
      </c>
      <c r="Z39" s="8" t="s">
        <v>14</v>
      </c>
      <c r="AA39" s="8" t="s">
        <v>14</v>
      </c>
    </row>
    <row r="40" spans="1:27" ht="15">
      <c r="A40" s="125">
        <f>IF(PLANO!A40="","",PLANO!A40)</f>
      </c>
      <c r="B40" s="7">
        <f>IF(PLANO!B40="","",PLANO!B40)</f>
      </c>
      <c r="C40" s="8" t="s">
        <v>14</v>
      </c>
      <c r="D40" s="8" t="s">
        <v>14</v>
      </c>
      <c r="E40" s="8" t="s">
        <v>14</v>
      </c>
      <c r="F40" s="8" t="s">
        <v>14</v>
      </c>
      <c r="G40" s="8" t="s">
        <v>14</v>
      </c>
      <c r="H40" s="8" t="s">
        <v>14</v>
      </c>
      <c r="I40" s="8" t="s">
        <v>14</v>
      </c>
      <c r="J40" s="8" t="s">
        <v>14</v>
      </c>
      <c r="K40" s="8" t="s">
        <v>14</v>
      </c>
      <c r="L40" s="8" t="s">
        <v>14</v>
      </c>
      <c r="M40" s="8" t="s">
        <v>14</v>
      </c>
      <c r="N40" s="8" t="s">
        <v>14</v>
      </c>
      <c r="O40" s="8" t="s">
        <v>14</v>
      </c>
      <c r="P40" s="8" t="s">
        <v>14</v>
      </c>
      <c r="Q40" s="8" t="s">
        <v>14</v>
      </c>
      <c r="R40" s="8" t="s">
        <v>14</v>
      </c>
      <c r="S40" s="8" t="s">
        <v>14</v>
      </c>
      <c r="T40" s="8" t="s">
        <v>14</v>
      </c>
      <c r="U40" s="8" t="s">
        <v>14</v>
      </c>
      <c r="V40" s="8" t="s">
        <v>14</v>
      </c>
      <c r="W40" s="8" t="s">
        <v>14</v>
      </c>
      <c r="X40" s="8" t="s">
        <v>14</v>
      </c>
      <c r="Y40" s="8" t="s">
        <v>14</v>
      </c>
      <c r="Z40" s="8" t="s">
        <v>14</v>
      </c>
      <c r="AA40" s="8" t="s">
        <v>14</v>
      </c>
    </row>
    <row r="41" spans="1:27" ht="15">
      <c r="A41" s="125">
        <f>IF(PLANO!A41="","",PLANO!A41)</f>
      </c>
      <c r="B41" s="7">
        <f>IF(PLANO!B41="","",PLANO!B41)</f>
      </c>
      <c r="C41" s="8" t="s">
        <v>14</v>
      </c>
      <c r="D41" s="8" t="s">
        <v>14</v>
      </c>
      <c r="E41" s="8" t="s">
        <v>14</v>
      </c>
      <c r="F41" s="8" t="s">
        <v>14</v>
      </c>
      <c r="G41" s="8" t="s">
        <v>14</v>
      </c>
      <c r="H41" s="8" t="s">
        <v>14</v>
      </c>
      <c r="I41" s="8" t="s">
        <v>14</v>
      </c>
      <c r="J41" s="8" t="s">
        <v>14</v>
      </c>
      <c r="K41" s="8" t="s">
        <v>14</v>
      </c>
      <c r="L41" s="8" t="s">
        <v>14</v>
      </c>
      <c r="M41" s="8" t="s">
        <v>14</v>
      </c>
      <c r="N41" s="8" t="s">
        <v>14</v>
      </c>
      <c r="O41" s="8" t="s">
        <v>14</v>
      </c>
      <c r="P41" s="8" t="s">
        <v>14</v>
      </c>
      <c r="Q41" s="8" t="s">
        <v>14</v>
      </c>
      <c r="R41" s="8" t="s">
        <v>14</v>
      </c>
      <c r="S41" s="8" t="s">
        <v>14</v>
      </c>
      <c r="T41" s="8" t="s">
        <v>14</v>
      </c>
      <c r="U41" s="8" t="s">
        <v>14</v>
      </c>
      <c r="V41" s="8" t="s">
        <v>14</v>
      </c>
      <c r="W41" s="8" t="s">
        <v>14</v>
      </c>
      <c r="X41" s="8" t="s">
        <v>14</v>
      </c>
      <c r="Y41" s="8" t="s">
        <v>14</v>
      </c>
      <c r="Z41" s="8" t="s">
        <v>14</v>
      </c>
      <c r="AA41" s="8" t="s">
        <v>14</v>
      </c>
    </row>
    <row r="42" spans="1:27" ht="15">
      <c r="A42" s="125">
        <f>IF(PLANO!A42="","",PLANO!A42)</f>
      </c>
      <c r="B42" s="7">
        <f>IF(PLANO!B42="","",PLANO!B42)</f>
      </c>
      <c r="C42" s="8" t="s">
        <v>14</v>
      </c>
      <c r="D42" s="8" t="s">
        <v>14</v>
      </c>
      <c r="E42" s="8" t="s">
        <v>14</v>
      </c>
      <c r="F42" s="8" t="s">
        <v>14</v>
      </c>
      <c r="G42" s="8" t="s">
        <v>14</v>
      </c>
      <c r="H42" s="8" t="s">
        <v>14</v>
      </c>
      <c r="I42" s="8" t="s">
        <v>14</v>
      </c>
      <c r="J42" s="8" t="s">
        <v>14</v>
      </c>
      <c r="K42" s="8" t="s">
        <v>14</v>
      </c>
      <c r="L42" s="8" t="s">
        <v>14</v>
      </c>
      <c r="M42" s="8" t="s">
        <v>14</v>
      </c>
      <c r="N42" s="8" t="s">
        <v>14</v>
      </c>
      <c r="O42" s="8" t="s">
        <v>14</v>
      </c>
      <c r="P42" s="8" t="s">
        <v>14</v>
      </c>
      <c r="Q42" s="8" t="s">
        <v>14</v>
      </c>
      <c r="R42" s="8" t="s">
        <v>14</v>
      </c>
      <c r="S42" s="8" t="s">
        <v>14</v>
      </c>
      <c r="T42" s="8" t="s">
        <v>14</v>
      </c>
      <c r="U42" s="8" t="s">
        <v>14</v>
      </c>
      <c r="V42" s="8" t="s">
        <v>14</v>
      </c>
      <c r="W42" s="8" t="s">
        <v>14</v>
      </c>
      <c r="X42" s="8" t="s">
        <v>14</v>
      </c>
      <c r="Y42" s="8" t="s">
        <v>14</v>
      </c>
      <c r="Z42" s="8" t="s">
        <v>14</v>
      </c>
      <c r="AA42" s="8" t="s">
        <v>14</v>
      </c>
    </row>
    <row r="43" spans="1:27" ht="15">
      <c r="A43" s="125">
        <f>IF(PLANO!A43="","",PLANO!A43)</f>
      </c>
      <c r="B43" s="7">
        <f>IF(PLANO!B43="","",PLANO!B43)</f>
      </c>
      <c r="C43" s="8" t="s">
        <v>14</v>
      </c>
      <c r="D43" s="8" t="s">
        <v>14</v>
      </c>
      <c r="E43" s="8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8" t="s">
        <v>14</v>
      </c>
      <c r="K43" s="8" t="s">
        <v>14</v>
      </c>
      <c r="L43" s="8" t="s">
        <v>14</v>
      </c>
      <c r="M43" s="8" t="s">
        <v>14</v>
      </c>
      <c r="N43" s="8" t="s">
        <v>14</v>
      </c>
      <c r="O43" s="8" t="s">
        <v>14</v>
      </c>
      <c r="P43" s="8" t="s">
        <v>14</v>
      </c>
      <c r="Q43" s="8" t="s">
        <v>14</v>
      </c>
      <c r="R43" s="8" t="s">
        <v>14</v>
      </c>
      <c r="S43" s="8" t="s">
        <v>14</v>
      </c>
      <c r="T43" s="8" t="s">
        <v>14</v>
      </c>
      <c r="U43" s="8" t="s">
        <v>14</v>
      </c>
      <c r="V43" s="8" t="s">
        <v>14</v>
      </c>
      <c r="W43" s="8" t="s">
        <v>14</v>
      </c>
      <c r="X43" s="8" t="s">
        <v>14</v>
      </c>
      <c r="Y43" s="8" t="s">
        <v>14</v>
      </c>
      <c r="Z43" s="8" t="s">
        <v>14</v>
      </c>
      <c r="AA43" s="8" t="s">
        <v>14</v>
      </c>
    </row>
    <row r="44" spans="1:27" ht="15">
      <c r="A44" s="125">
        <f>IF(PLANO!A44="","",PLANO!A44)</f>
      </c>
      <c r="B44" s="7">
        <f>IF(PLANO!B44="","",PLANO!B44)</f>
      </c>
      <c r="C44" s="8" t="s">
        <v>14</v>
      </c>
      <c r="D44" s="8" t="s">
        <v>14</v>
      </c>
      <c r="E44" s="8" t="s">
        <v>14</v>
      </c>
      <c r="F44" s="8" t="s">
        <v>14</v>
      </c>
      <c r="G44" s="8" t="s">
        <v>14</v>
      </c>
      <c r="H44" s="8" t="s">
        <v>14</v>
      </c>
      <c r="I44" s="8" t="s">
        <v>14</v>
      </c>
      <c r="J44" s="8" t="s">
        <v>14</v>
      </c>
      <c r="K44" s="8" t="s">
        <v>14</v>
      </c>
      <c r="L44" s="8" t="s">
        <v>14</v>
      </c>
      <c r="M44" s="8" t="s">
        <v>14</v>
      </c>
      <c r="N44" s="8" t="s">
        <v>14</v>
      </c>
      <c r="O44" s="8" t="s">
        <v>14</v>
      </c>
      <c r="P44" s="8" t="s">
        <v>14</v>
      </c>
      <c r="Q44" s="8" t="s">
        <v>14</v>
      </c>
      <c r="R44" s="8" t="s">
        <v>14</v>
      </c>
      <c r="S44" s="8" t="s">
        <v>14</v>
      </c>
      <c r="T44" s="8" t="s">
        <v>14</v>
      </c>
      <c r="U44" s="8" t="s">
        <v>14</v>
      </c>
      <c r="V44" s="8" t="s">
        <v>14</v>
      </c>
      <c r="W44" s="8" t="s">
        <v>14</v>
      </c>
      <c r="X44" s="8" t="s">
        <v>14</v>
      </c>
      <c r="Y44" s="8" t="s">
        <v>14</v>
      </c>
      <c r="Z44" s="8" t="s">
        <v>14</v>
      </c>
      <c r="AA44" s="8" t="s">
        <v>14</v>
      </c>
    </row>
    <row r="45" spans="1:27" ht="15">
      <c r="A45" s="125">
        <f>IF(PLANO!A45="","",PLANO!A45)</f>
      </c>
      <c r="B45" s="7">
        <f>IF(PLANO!B45="","",PLANO!B45)</f>
      </c>
      <c r="C45" s="8" t="s">
        <v>14</v>
      </c>
      <c r="D45" s="8" t="s">
        <v>14</v>
      </c>
      <c r="E45" s="8" t="s">
        <v>14</v>
      </c>
      <c r="F45" s="8" t="s">
        <v>14</v>
      </c>
      <c r="G45" s="8" t="s">
        <v>14</v>
      </c>
      <c r="H45" s="8" t="s">
        <v>14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8" t="s">
        <v>14</v>
      </c>
      <c r="S45" s="8" t="s">
        <v>14</v>
      </c>
      <c r="T45" s="8" t="s">
        <v>14</v>
      </c>
      <c r="U45" s="8" t="s">
        <v>14</v>
      </c>
      <c r="V45" s="8" t="s">
        <v>14</v>
      </c>
      <c r="W45" s="8" t="s">
        <v>14</v>
      </c>
      <c r="X45" s="8" t="s">
        <v>14</v>
      </c>
      <c r="Y45" s="8" t="s">
        <v>14</v>
      </c>
      <c r="Z45" s="8" t="s">
        <v>14</v>
      </c>
      <c r="AA45" s="8" t="s">
        <v>14</v>
      </c>
    </row>
    <row r="46" spans="1:27" ht="15">
      <c r="A46" s="125">
        <f>IF(PLANO!A46="","",PLANO!A46)</f>
      </c>
      <c r="B46" s="7">
        <f>IF(PLANO!B46="","",PLANO!B46)</f>
      </c>
      <c r="C46" s="8" t="s">
        <v>14</v>
      </c>
      <c r="D46" s="8" t="s">
        <v>14</v>
      </c>
      <c r="E46" s="8" t="s">
        <v>14</v>
      </c>
      <c r="F46" s="8" t="s">
        <v>14</v>
      </c>
      <c r="G46" s="8" t="s">
        <v>14</v>
      </c>
      <c r="H46" s="8" t="s">
        <v>14</v>
      </c>
      <c r="I46" s="8" t="s">
        <v>14</v>
      </c>
      <c r="J46" s="8" t="s">
        <v>14</v>
      </c>
      <c r="K46" s="8" t="s">
        <v>14</v>
      </c>
      <c r="L46" s="8" t="s">
        <v>14</v>
      </c>
      <c r="M46" s="8" t="s">
        <v>14</v>
      </c>
      <c r="N46" s="8" t="s">
        <v>14</v>
      </c>
      <c r="O46" s="8" t="s">
        <v>14</v>
      </c>
      <c r="P46" s="8" t="s">
        <v>14</v>
      </c>
      <c r="Q46" s="8" t="s">
        <v>14</v>
      </c>
      <c r="R46" s="8" t="s">
        <v>14</v>
      </c>
      <c r="S46" s="8" t="s">
        <v>14</v>
      </c>
      <c r="T46" s="8" t="s">
        <v>14</v>
      </c>
      <c r="U46" s="8" t="s">
        <v>14</v>
      </c>
      <c r="V46" s="8" t="s">
        <v>14</v>
      </c>
      <c r="W46" s="8" t="s">
        <v>14</v>
      </c>
      <c r="X46" s="8" t="s">
        <v>14</v>
      </c>
      <c r="Y46" s="8" t="s">
        <v>14</v>
      </c>
      <c r="Z46" s="8" t="s">
        <v>14</v>
      </c>
      <c r="AA46" s="8" t="s">
        <v>14</v>
      </c>
    </row>
    <row r="47" spans="1:27" ht="15">
      <c r="A47" s="125">
        <f>IF(PLANO!A47="","",PLANO!A47)</f>
      </c>
      <c r="B47" s="7">
        <f>IF(PLANO!B47="","",PLANO!B47)</f>
      </c>
      <c r="C47" s="8" t="s">
        <v>14</v>
      </c>
      <c r="D47" s="8" t="s">
        <v>14</v>
      </c>
      <c r="E47" s="8" t="s">
        <v>14</v>
      </c>
      <c r="F47" s="8" t="s">
        <v>14</v>
      </c>
      <c r="G47" s="8" t="s">
        <v>14</v>
      </c>
      <c r="H47" s="8" t="s">
        <v>14</v>
      </c>
      <c r="I47" s="8" t="s">
        <v>14</v>
      </c>
      <c r="J47" s="8" t="s">
        <v>14</v>
      </c>
      <c r="K47" s="8" t="s">
        <v>14</v>
      </c>
      <c r="L47" s="8" t="s">
        <v>14</v>
      </c>
      <c r="M47" s="8" t="s">
        <v>14</v>
      </c>
      <c r="N47" s="8" t="s">
        <v>14</v>
      </c>
      <c r="O47" s="8" t="s">
        <v>14</v>
      </c>
      <c r="P47" s="8" t="s">
        <v>14</v>
      </c>
      <c r="Q47" s="8" t="s">
        <v>14</v>
      </c>
      <c r="R47" s="8" t="s">
        <v>14</v>
      </c>
      <c r="S47" s="8" t="s">
        <v>14</v>
      </c>
      <c r="T47" s="8" t="s">
        <v>14</v>
      </c>
      <c r="U47" s="8" t="s">
        <v>14</v>
      </c>
      <c r="V47" s="8" t="s">
        <v>14</v>
      </c>
      <c r="W47" s="8" t="s">
        <v>14</v>
      </c>
      <c r="X47" s="8" t="s">
        <v>14</v>
      </c>
      <c r="Y47" s="8" t="s">
        <v>14</v>
      </c>
      <c r="Z47" s="8" t="s">
        <v>14</v>
      </c>
      <c r="AA47" s="8" t="s">
        <v>14</v>
      </c>
    </row>
    <row r="48" spans="1:27" ht="15">
      <c r="A48" s="125">
        <f>IF(PLANO!A48="","",PLANO!A48)</f>
      </c>
      <c r="B48" s="7">
        <f>IF(PLANO!B48="","",PLANO!B48)</f>
      </c>
      <c r="C48" s="8" t="s">
        <v>14</v>
      </c>
      <c r="D48" s="8" t="s">
        <v>14</v>
      </c>
      <c r="E48" s="8" t="s">
        <v>14</v>
      </c>
      <c r="F48" s="8" t="s">
        <v>14</v>
      </c>
      <c r="G48" s="8" t="s">
        <v>14</v>
      </c>
      <c r="H48" s="8" t="s">
        <v>14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14</v>
      </c>
      <c r="N48" s="8" t="s">
        <v>14</v>
      </c>
      <c r="O48" s="8" t="s">
        <v>14</v>
      </c>
      <c r="P48" s="8" t="s">
        <v>14</v>
      </c>
      <c r="Q48" s="8" t="s">
        <v>14</v>
      </c>
      <c r="R48" s="8" t="s">
        <v>14</v>
      </c>
      <c r="S48" s="8" t="s">
        <v>14</v>
      </c>
      <c r="T48" s="8" t="s">
        <v>14</v>
      </c>
      <c r="U48" s="8" t="s">
        <v>14</v>
      </c>
      <c r="V48" s="8" t="s">
        <v>14</v>
      </c>
      <c r="W48" s="8" t="s">
        <v>14</v>
      </c>
      <c r="X48" s="8" t="s">
        <v>14</v>
      </c>
      <c r="Y48" s="8" t="s">
        <v>14</v>
      </c>
      <c r="Z48" s="8" t="s">
        <v>14</v>
      </c>
      <c r="AA48" s="8" t="s">
        <v>14</v>
      </c>
    </row>
    <row r="49" spans="1:27" ht="15">
      <c r="A49" s="125">
        <f>IF(PLANO!A49="","",PLANO!A49)</f>
      </c>
      <c r="B49" s="7">
        <f>IF(PLANO!B49="","",PLANO!B49)</f>
      </c>
      <c r="C49" s="8" t="s">
        <v>14</v>
      </c>
      <c r="D49" s="8" t="s">
        <v>14</v>
      </c>
      <c r="E49" s="8" t="s">
        <v>14</v>
      </c>
      <c r="F49" s="8" t="s">
        <v>14</v>
      </c>
      <c r="G49" s="8" t="s">
        <v>14</v>
      </c>
      <c r="H49" s="8" t="s">
        <v>14</v>
      </c>
      <c r="I49" s="8" t="s">
        <v>14</v>
      </c>
      <c r="J49" s="8" t="s">
        <v>14</v>
      </c>
      <c r="K49" s="8" t="s">
        <v>14</v>
      </c>
      <c r="L49" s="8" t="s">
        <v>14</v>
      </c>
      <c r="M49" s="8" t="s">
        <v>14</v>
      </c>
      <c r="N49" s="8" t="s">
        <v>14</v>
      </c>
      <c r="O49" s="8" t="s">
        <v>14</v>
      </c>
      <c r="P49" s="8" t="s">
        <v>14</v>
      </c>
      <c r="Q49" s="8" t="s">
        <v>14</v>
      </c>
      <c r="R49" s="8" t="s">
        <v>14</v>
      </c>
      <c r="S49" s="8" t="s">
        <v>14</v>
      </c>
      <c r="T49" s="8" t="s">
        <v>14</v>
      </c>
      <c r="U49" s="8" t="s">
        <v>14</v>
      </c>
      <c r="V49" s="8" t="s">
        <v>14</v>
      </c>
      <c r="W49" s="8" t="s">
        <v>14</v>
      </c>
      <c r="X49" s="8" t="s">
        <v>14</v>
      </c>
      <c r="Y49" s="8" t="s">
        <v>14</v>
      </c>
      <c r="Z49" s="8" t="s">
        <v>14</v>
      </c>
      <c r="AA49" s="8" t="s">
        <v>14</v>
      </c>
    </row>
    <row r="50" spans="1:27" ht="15">
      <c r="A50" s="125">
        <f>IF(PLANO!A50="","",PLANO!A50)</f>
      </c>
      <c r="B50" s="7">
        <f>IF(PLANO!B50="","",PLANO!B50)</f>
      </c>
      <c r="C50" s="8" t="s">
        <v>14</v>
      </c>
      <c r="D50" s="8" t="s">
        <v>14</v>
      </c>
      <c r="E50" s="8" t="s">
        <v>14</v>
      </c>
      <c r="F50" s="8" t="s">
        <v>14</v>
      </c>
      <c r="G50" s="8" t="s">
        <v>14</v>
      </c>
      <c r="H50" s="8" t="s">
        <v>14</v>
      </c>
      <c r="I50" s="8" t="s">
        <v>14</v>
      </c>
      <c r="J50" s="8" t="s">
        <v>14</v>
      </c>
      <c r="K50" s="8" t="s">
        <v>14</v>
      </c>
      <c r="L50" s="8" t="s">
        <v>14</v>
      </c>
      <c r="M50" s="8" t="s">
        <v>14</v>
      </c>
      <c r="N50" s="8" t="s">
        <v>14</v>
      </c>
      <c r="O50" s="8" t="s">
        <v>14</v>
      </c>
      <c r="P50" s="8" t="s">
        <v>14</v>
      </c>
      <c r="Q50" s="8" t="s">
        <v>14</v>
      </c>
      <c r="R50" s="8" t="s">
        <v>14</v>
      </c>
      <c r="S50" s="8" t="s">
        <v>14</v>
      </c>
      <c r="T50" s="8" t="s">
        <v>14</v>
      </c>
      <c r="U50" s="8" t="s">
        <v>14</v>
      </c>
      <c r="V50" s="8" t="s">
        <v>14</v>
      </c>
      <c r="W50" s="8" t="s">
        <v>14</v>
      </c>
      <c r="X50" s="8" t="s">
        <v>14</v>
      </c>
      <c r="Y50" s="8" t="s">
        <v>14</v>
      </c>
      <c r="Z50" s="8" t="s">
        <v>14</v>
      </c>
      <c r="AA50" s="8" t="s">
        <v>14</v>
      </c>
    </row>
    <row r="51" spans="1:27" ht="15">
      <c r="A51" s="125">
        <f>IF(PLANO!A51="","",PLANO!A51)</f>
      </c>
      <c r="B51" s="7">
        <f>IF(PLANO!B51="","",PLANO!B51)</f>
      </c>
      <c r="C51" s="8" t="s">
        <v>14</v>
      </c>
      <c r="D51" s="8" t="s">
        <v>14</v>
      </c>
      <c r="E51" s="8" t="s">
        <v>14</v>
      </c>
      <c r="F51" s="8" t="s">
        <v>14</v>
      </c>
      <c r="G51" s="8" t="s">
        <v>14</v>
      </c>
      <c r="H51" s="8" t="s">
        <v>14</v>
      </c>
      <c r="I51" s="8" t="s">
        <v>14</v>
      </c>
      <c r="J51" s="8" t="s">
        <v>14</v>
      </c>
      <c r="K51" s="8" t="s">
        <v>14</v>
      </c>
      <c r="L51" s="8" t="s">
        <v>14</v>
      </c>
      <c r="M51" s="8" t="s">
        <v>14</v>
      </c>
      <c r="N51" s="8" t="s">
        <v>14</v>
      </c>
      <c r="O51" s="8" t="s">
        <v>14</v>
      </c>
      <c r="P51" s="8" t="s">
        <v>14</v>
      </c>
      <c r="Q51" s="8" t="s">
        <v>14</v>
      </c>
      <c r="R51" s="8" t="s">
        <v>14</v>
      </c>
      <c r="S51" s="8" t="s">
        <v>14</v>
      </c>
      <c r="T51" s="8" t="s">
        <v>14</v>
      </c>
      <c r="U51" s="8" t="s">
        <v>14</v>
      </c>
      <c r="V51" s="8" t="s">
        <v>14</v>
      </c>
      <c r="W51" s="8" t="s">
        <v>14</v>
      </c>
      <c r="X51" s="8" t="s">
        <v>14</v>
      </c>
      <c r="Y51" s="8" t="s">
        <v>14</v>
      </c>
      <c r="Z51" s="8" t="s">
        <v>14</v>
      </c>
      <c r="AA51" s="8" t="s">
        <v>14</v>
      </c>
    </row>
    <row r="52" spans="1:27" ht="15.75" thickBot="1">
      <c r="A52" s="126">
        <f>IF(PLANO!A52="","",PLANO!A52)</f>
      </c>
      <c r="B52" s="127">
        <f>IF(PLANO!B52="","",PLANO!B52)</f>
      </c>
      <c r="C52" s="8" t="s">
        <v>14</v>
      </c>
      <c r="D52" s="8" t="s">
        <v>14</v>
      </c>
      <c r="E52" s="8" t="s">
        <v>14</v>
      </c>
      <c r="F52" s="8" t="s">
        <v>14</v>
      </c>
      <c r="G52" s="8" t="s">
        <v>14</v>
      </c>
      <c r="H52" s="8" t="s">
        <v>14</v>
      </c>
      <c r="I52" s="8" t="s">
        <v>14</v>
      </c>
      <c r="J52" s="8" t="s">
        <v>14</v>
      </c>
      <c r="K52" s="8" t="s">
        <v>14</v>
      </c>
      <c r="L52" s="8" t="s">
        <v>14</v>
      </c>
      <c r="M52" s="8" t="s">
        <v>14</v>
      </c>
      <c r="N52" s="8" t="s">
        <v>14</v>
      </c>
      <c r="O52" s="8" t="s">
        <v>14</v>
      </c>
      <c r="P52" s="8" t="s">
        <v>14</v>
      </c>
      <c r="Q52" s="8" t="s">
        <v>14</v>
      </c>
      <c r="R52" s="8" t="s">
        <v>14</v>
      </c>
      <c r="S52" s="8" t="s">
        <v>14</v>
      </c>
      <c r="T52" s="8" t="s">
        <v>14</v>
      </c>
      <c r="U52" s="8" t="s">
        <v>14</v>
      </c>
      <c r="V52" s="8" t="s">
        <v>14</v>
      </c>
      <c r="W52" s="8" t="s">
        <v>14</v>
      </c>
      <c r="X52" s="8" t="s">
        <v>14</v>
      </c>
      <c r="Y52" s="8" t="s">
        <v>14</v>
      </c>
      <c r="Z52" s="8" t="s">
        <v>14</v>
      </c>
      <c r="AA52" s="8" t="s">
        <v>14</v>
      </c>
    </row>
    <row r="53" spans="1:27" ht="15.75" thickBo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7"/>
    </row>
  </sheetData>
  <sheetProtection/>
  <mergeCells count="2">
    <mergeCell ref="A2:AA2"/>
    <mergeCell ref="A1:AA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35.421875" style="132" bestFit="1" customWidth="1"/>
    <col min="2" max="2" width="39.140625" style="132" bestFit="1" customWidth="1"/>
    <col min="3" max="3" width="8.8515625" style="132" bestFit="1" customWidth="1"/>
    <col min="4" max="4" width="13.28125" style="132" bestFit="1" customWidth="1"/>
    <col min="5" max="5" width="16.421875" style="132" bestFit="1" customWidth="1"/>
    <col min="6" max="6" width="9.421875" style="132" bestFit="1" customWidth="1"/>
    <col min="7" max="7" width="16.421875" style="132" bestFit="1" customWidth="1"/>
    <col min="8" max="8" width="40.00390625" style="132" customWidth="1"/>
    <col min="9" max="9" width="16.421875" style="132" bestFit="1" customWidth="1"/>
    <col min="10" max="10" width="16.57421875" style="132" customWidth="1"/>
    <col min="11" max="16384" width="8.8515625" style="132" customWidth="1"/>
  </cols>
  <sheetData>
    <row r="1" spans="1:9" ht="56.25" customHeight="1" thickBot="1">
      <c r="A1" s="296" t="s">
        <v>59</v>
      </c>
      <c r="B1" s="297"/>
      <c r="C1" s="297"/>
      <c r="D1" s="297"/>
      <c r="E1" s="297"/>
      <c r="F1" s="297"/>
      <c r="G1" s="297"/>
      <c r="H1" s="297"/>
      <c r="I1" s="298"/>
    </row>
    <row r="2" spans="1:9" ht="45.75" thickBot="1">
      <c r="A2" s="73" t="s">
        <v>48</v>
      </c>
      <c r="B2" s="74" t="s">
        <v>49</v>
      </c>
      <c r="C2" s="75" t="s">
        <v>52</v>
      </c>
      <c r="D2" s="75" t="s">
        <v>57</v>
      </c>
      <c r="E2" s="75" t="s">
        <v>60</v>
      </c>
      <c r="F2" s="75" t="s">
        <v>58</v>
      </c>
      <c r="G2" s="75" t="s">
        <v>61</v>
      </c>
      <c r="H2" s="74" t="s">
        <v>50</v>
      </c>
      <c r="I2" s="76" t="s">
        <v>51</v>
      </c>
    </row>
    <row r="3" spans="1:9" ht="15">
      <c r="A3" s="240" t="s">
        <v>143</v>
      </c>
      <c r="B3" s="241" t="s">
        <v>144</v>
      </c>
      <c r="C3" s="267" t="s">
        <v>138</v>
      </c>
      <c r="D3" s="268" t="s">
        <v>145</v>
      </c>
      <c r="E3" s="242" t="e">
        <f>C3*D3</f>
        <v>#VALUE!</v>
      </c>
      <c r="F3" s="243" t="s">
        <v>146</v>
      </c>
      <c r="G3" s="244" t="e">
        <f>C3*F3</f>
        <v>#VALUE!</v>
      </c>
      <c r="H3" s="241" t="s">
        <v>147</v>
      </c>
      <c r="I3" s="245" t="s">
        <v>145</v>
      </c>
    </row>
    <row r="4" spans="1:9" ht="15">
      <c r="A4" s="137"/>
      <c r="B4" s="138"/>
      <c r="C4" s="246"/>
      <c r="D4" s="247"/>
      <c r="E4" s="238">
        <f aca="true" t="shared" si="0" ref="E4:E17">C4*D4</f>
        <v>0</v>
      </c>
      <c r="F4" s="248"/>
      <c r="G4" s="239">
        <f aca="true" t="shared" si="1" ref="G4:G17">C4*F4</f>
        <v>0</v>
      </c>
      <c r="H4" s="2"/>
      <c r="I4" s="249"/>
    </row>
    <row r="5" spans="1:9" ht="15">
      <c r="A5" s="20"/>
      <c r="B5" s="138"/>
      <c r="C5" s="246"/>
      <c r="D5" s="247"/>
      <c r="E5" s="238">
        <f t="shared" si="0"/>
        <v>0</v>
      </c>
      <c r="F5" s="248"/>
      <c r="G5" s="239">
        <f t="shared" si="1"/>
        <v>0</v>
      </c>
      <c r="H5" s="138"/>
      <c r="I5" s="249"/>
    </row>
    <row r="6" spans="1:9" ht="15">
      <c r="A6" s="20"/>
      <c r="B6" s="138"/>
      <c r="C6" s="246"/>
      <c r="D6" s="247"/>
      <c r="E6" s="238">
        <f t="shared" si="0"/>
        <v>0</v>
      </c>
      <c r="F6" s="248"/>
      <c r="G6" s="239">
        <f t="shared" si="1"/>
        <v>0</v>
      </c>
      <c r="H6" s="138"/>
      <c r="I6" s="249"/>
    </row>
    <row r="7" spans="1:9" ht="15">
      <c r="A7" s="137"/>
      <c r="B7" s="138"/>
      <c r="C7" s="246"/>
      <c r="D7" s="247"/>
      <c r="E7" s="238">
        <f t="shared" si="0"/>
        <v>0</v>
      </c>
      <c r="F7" s="248"/>
      <c r="G7" s="239">
        <f t="shared" si="1"/>
        <v>0</v>
      </c>
      <c r="H7" s="138"/>
      <c r="I7" s="249"/>
    </row>
    <row r="8" spans="1:9" ht="15">
      <c r="A8" s="137"/>
      <c r="B8" s="138"/>
      <c r="C8" s="246"/>
      <c r="D8" s="247"/>
      <c r="E8" s="238">
        <f t="shared" si="0"/>
        <v>0</v>
      </c>
      <c r="F8" s="248"/>
      <c r="G8" s="239">
        <f t="shared" si="1"/>
        <v>0</v>
      </c>
      <c r="H8" s="138"/>
      <c r="I8" s="249"/>
    </row>
    <row r="9" spans="1:9" ht="15">
      <c r="A9" s="137"/>
      <c r="B9" s="138"/>
      <c r="C9" s="246"/>
      <c r="D9" s="247"/>
      <c r="E9" s="238">
        <f t="shared" si="0"/>
        <v>0</v>
      </c>
      <c r="F9" s="248"/>
      <c r="G9" s="239">
        <f t="shared" si="1"/>
        <v>0</v>
      </c>
      <c r="H9" s="138"/>
      <c r="I9" s="249"/>
    </row>
    <row r="10" spans="1:9" ht="15">
      <c r="A10" s="137"/>
      <c r="B10" s="138"/>
      <c r="C10" s="246"/>
      <c r="D10" s="247"/>
      <c r="E10" s="238">
        <f t="shared" si="0"/>
        <v>0</v>
      </c>
      <c r="F10" s="248"/>
      <c r="G10" s="239">
        <f t="shared" si="1"/>
        <v>0</v>
      </c>
      <c r="H10" s="138"/>
      <c r="I10" s="249"/>
    </row>
    <row r="11" spans="1:9" ht="15">
      <c r="A11" s="137"/>
      <c r="B11" s="138"/>
      <c r="C11" s="246"/>
      <c r="D11" s="247"/>
      <c r="E11" s="238">
        <f t="shared" si="0"/>
        <v>0</v>
      </c>
      <c r="F11" s="248"/>
      <c r="G11" s="239">
        <f t="shared" si="1"/>
        <v>0</v>
      </c>
      <c r="H11" s="138"/>
      <c r="I11" s="249"/>
    </row>
    <row r="12" spans="1:9" ht="15">
      <c r="A12" s="137"/>
      <c r="B12" s="138"/>
      <c r="C12" s="246"/>
      <c r="D12" s="247"/>
      <c r="E12" s="238">
        <f t="shared" si="0"/>
        <v>0</v>
      </c>
      <c r="F12" s="248"/>
      <c r="G12" s="239">
        <f t="shared" si="1"/>
        <v>0</v>
      </c>
      <c r="H12" s="138"/>
      <c r="I12" s="249"/>
    </row>
    <row r="13" spans="1:9" ht="15">
      <c r="A13" s="137"/>
      <c r="B13" s="138"/>
      <c r="C13" s="246"/>
      <c r="D13" s="247"/>
      <c r="E13" s="238">
        <f t="shared" si="0"/>
        <v>0</v>
      </c>
      <c r="F13" s="248"/>
      <c r="G13" s="239">
        <f t="shared" si="1"/>
        <v>0</v>
      </c>
      <c r="H13" s="138"/>
      <c r="I13" s="249"/>
    </row>
    <row r="14" spans="1:9" ht="15">
      <c r="A14" s="137"/>
      <c r="B14" s="138"/>
      <c r="C14" s="246"/>
      <c r="D14" s="247"/>
      <c r="E14" s="238">
        <f t="shared" si="0"/>
        <v>0</v>
      </c>
      <c r="F14" s="248"/>
      <c r="G14" s="239">
        <f t="shared" si="1"/>
        <v>0</v>
      </c>
      <c r="H14" s="138"/>
      <c r="I14" s="249"/>
    </row>
    <row r="15" spans="1:9" ht="15">
      <c r="A15" s="137"/>
      <c r="B15" s="138"/>
      <c r="C15" s="246"/>
      <c r="D15" s="247"/>
      <c r="E15" s="238">
        <f t="shared" si="0"/>
        <v>0</v>
      </c>
      <c r="F15" s="248"/>
      <c r="G15" s="239">
        <f t="shared" si="1"/>
        <v>0</v>
      </c>
      <c r="H15" s="138"/>
      <c r="I15" s="249"/>
    </row>
    <row r="16" spans="1:9" ht="15">
      <c r="A16" s="137"/>
      <c r="B16" s="138"/>
      <c r="C16" s="246"/>
      <c r="D16" s="247"/>
      <c r="E16" s="238">
        <f t="shared" si="0"/>
        <v>0</v>
      </c>
      <c r="F16" s="248"/>
      <c r="G16" s="239">
        <f t="shared" si="1"/>
        <v>0</v>
      </c>
      <c r="H16" s="138"/>
      <c r="I16" s="249"/>
    </row>
    <row r="17" spans="1:9" ht="15.75" thickBot="1">
      <c r="A17" s="137"/>
      <c r="B17" s="138"/>
      <c r="C17" s="246"/>
      <c r="D17" s="247"/>
      <c r="E17" s="238">
        <f t="shared" si="0"/>
        <v>0</v>
      </c>
      <c r="F17" s="248"/>
      <c r="G17" s="239">
        <f t="shared" si="1"/>
        <v>0</v>
      </c>
      <c r="H17" s="138"/>
      <c r="I17" s="249"/>
    </row>
    <row r="18" spans="1:9" ht="16.5" thickBot="1">
      <c r="A18" s="68"/>
      <c r="B18" s="69"/>
      <c r="C18" s="69"/>
      <c r="D18" s="69"/>
      <c r="E18" s="70" t="e">
        <f>SUM(E3:E17)</f>
        <v>#VALUE!</v>
      </c>
      <c r="F18" s="69"/>
      <c r="G18" s="71" t="e">
        <f>SUM(G3:G17)</f>
        <v>#VALUE!</v>
      </c>
      <c r="H18" s="69"/>
      <c r="I18" s="72">
        <f>SUM(I3:I17)</f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1.7109375" style="47" customWidth="1"/>
    <col min="2" max="2" width="6.00390625" style="47" customWidth="1"/>
    <col min="3" max="3" width="11.421875" style="47" customWidth="1"/>
    <col min="4" max="4" width="26.28125" style="47" customWidth="1"/>
    <col min="5" max="5" width="16.28125" style="47" customWidth="1"/>
    <col min="6" max="6" width="10.421875" style="47" customWidth="1"/>
    <col min="7" max="7" width="10.00390625" style="47" customWidth="1"/>
    <col min="8" max="16384" width="9.140625" style="47" customWidth="1"/>
  </cols>
  <sheetData>
    <row r="1" spans="1:7" ht="48" customHeight="1" thickBot="1">
      <c r="A1" s="299" t="s">
        <v>77</v>
      </c>
      <c r="B1" s="300"/>
      <c r="C1" s="300"/>
      <c r="D1" s="300"/>
      <c r="E1" s="300"/>
      <c r="F1" s="300"/>
      <c r="G1" s="301"/>
    </row>
    <row r="2" spans="1:7" ht="30.75" thickBot="1">
      <c r="A2" s="157" t="s">
        <v>80</v>
      </c>
      <c r="B2" s="158" t="s">
        <v>78</v>
      </c>
      <c r="C2" s="158" t="s">
        <v>79</v>
      </c>
      <c r="D2" s="159" t="s">
        <v>83</v>
      </c>
      <c r="E2" s="158" t="s">
        <v>27</v>
      </c>
      <c r="F2" s="159" t="s">
        <v>81</v>
      </c>
      <c r="G2" s="164" t="s">
        <v>82</v>
      </c>
    </row>
    <row r="3" spans="1:7" ht="30">
      <c r="A3" s="166" t="s">
        <v>148</v>
      </c>
      <c r="B3" s="155" t="s">
        <v>149</v>
      </c>
      <c r="C3" s="154" t="s">
        <v>150</v>
      </c>
      <c r="D3" s="154" t="s">
        <v>151</v>
      </c>
      <c r="E3" s="269" t="s">
        <v>145</v>
      </c>
      <c r="F3" s="156" t="s">
        <v>118</v>
      </c>
      <c r="G3" s="167" t="s">
        <v>118</v>
      </c>
    </row>
    <row r="4" spans="1:7" ht="15">
      <c r="A4" s="148"/>
      <c r="B4" s="151"/>
      <c r="C4" s="147"/>
      <c r="D4" s="147"/>
      <c r="E4" s="152"/>
      <c r="F4" s="153"/>
      <c r="G4" s="160"/>
    </row>
    <row r="5" spans="1:7" ht="15">
      <c r="A5" s="148"/>
      <c r="B5" s="151"/>
      <c r="C5" s="147"/>
      <c r="D5" s="147"/>
      <c r="E5" s="152"/>
      <c r="F5" s="153"/>
      <c r="G5" s="160"/>
    </row>
    <row r="6" spans="1:7" ht="15">
      <c r="A6" s="148"/>
      <c r="B6" s="151"/>
      <c r="C6" s="147"/>
      <c r="D6" s="147"/>
      <c r="E6" s="152"/>
      <c r="F6" s="153"/>
      <c r="G6" s="160"/>
    </row>
    <row r="7" spans="1:7" ht="15">
      <c r="A7" s="148"/>
      <c r="B7" s="151"/>
      <c r="C7" s="147"/>
      <c r="D7" s="147"/>
      <c r="E7" s="152"/>
      <c r="F7" s="153"/>
      <c r="G7" s="160"/>
    </row>
    <row r="8" spans="1:7" ht="15">
      <c r="A8" s="148"/>
      <c r="B8" s="151"/>
      <c r="C8" s="147"/>
      <c r="D8" s="147"/>
      <c r="E8" s="152"/>
      <c r="F8" s="153"/>
      <c r="G8" s="160"/>
    </row>
    <row r="9" spans="1:7" ht="15">
      <c r="A9" s="148"/>
      <c r="B9" s="151"/>
      <c r="C9" s="147"/>
      <c r="D9" s="147"/>
      <c r="E9" s="152"/>
      <c r="F9" s="153"/>
      <c r="G9" s="160"/>
    </row>
    <row r="10" spans="1:7" ht="15">
      <c r="A10" s="148"/>
      <c r="B10" s="151"/>
      <c r="C10" s="147"/>
      <c r="D10" s="147"/>
      <c r="E10" s="152"/>
      <c r="F10" s="153"/>
      <c r="G10" s="160"/>
    </row>
    <row r="11" spans="1:7" ht="15">
      <c r="A11" s="148"/>
      <c r="B11" s="151"/>
      <c r="C11" s="147"/>
      <c r="D11" s="147"/>
      <c r="E11" s="152"/>
      <c r="F11" s="153"/>
      <c r="G11" s="160"/>
    </row>
    <row r="12" spans="1:7" ht="15">
      <c r="A12" s="148"/>
      <c r="B12" s="151"/>
      <c r="C12" s="147"/>
      <c r="D12" s="147"/>
      <c r="E12" s="152"/>
      <c r="F12" s="153"/>
      <c r="G12" s="160"/>
    </row>
    <row r="13" spans="1:7" ht="15">
      <c r="A13" s="148"/>
      <c r="B13" s="151"/>
      <c r="C13" s="147"/>
      <c r="D13" s="147"/>
      <c r="E13" s="152"/>
      <c r="F13" s="153"/>
      <c r="G13" s="160"/>
    </row>
    <row r="14" spans="1:7" ht="15">
      <c r="A14" s="148"/>
      <c r="B14" s="151"/>
      <c r="C14" s="147"/>
      <c r="D14" s="147"/>
      <c r="E14" s="152"/>
      <c r="F14" s="153"/>
      <c r="G14" s="160"/>
    </row>
    <row r="15" spans="1:7" ht="15">
      <c r="A15" s="148"/>
      <c r="B15" s="151"/>
      <c r="C15" s="147"/>
      <c r="D15" s="147"/>
      <c r="E15" s="152"/>
      <c r="F15" s="153"/>
      <c r="G15" s="160"/>
    </row>
    <row r="16" spans="1:7" ht="15">
      <c r="A16" s="148"/>
      <c r="B16" s="151"/>
      <c r="C16" s="147"/>
      <c r="D16" s="147"/>
      <c r="E16" s="152"/>
      <c r="F16" s="153"/>
      <c r="G16" s="160"/>
    </row>
    <row r="17" spans="1:7" ht="15">
      <c r="A17" s="148"/>
      <c r="B17" s="151"/>
      <c r="C17" s="147"/>
      <c r="D17" s="147"/>
      <c r="E17" s="152"/>
      <c r="F17" s="153"/>
      <c r="G17" s="160"/>
    </row>
    <row r="18" spans="1:7" ht="15">
      <c r="A18" s="148"/>
      <c r="B18" s="151"/>
      <c r="C18" s="147"/>
      <c r="D18" s="147"/>
      <c r="E18" s="152"/>
      <c r="F18" s="153"/>
      <c r="G18" s="160"/>
    </row>
    <row r="19" spans="1:7" ht="15">
      <c r="A19" s="148"/>
      <c r="B19" s="151"/>
      <c r="C19" s="147"/>
      <c r="D19" s="147"/>
      <c r="E19" s="152"/>
      <c r="F19" s="153"/>
      <c r="G19" s="160"/>
    </row>
    <row r="20" spans="1:7" ht="15">
      <c r="A20" s="148"/>
      <c r="B20" s="151"/>
      <c r="C20" s="147"/>
      <c r="D20" s="147"/>
      <c r="E20" s="152"/>
      <c r="F20" s="153"/>
      <c r="G20" s="160"/>
    </row>
    <row r="21" spans="1:7" ht="15">
      <c r="A21" s="148"/>
      <c r="B21" s="151"/>
      <c r="C21" s="147"/>
      <c r="D21" s="147"/>
      <c r="E21" s="152"/>
      <c r="F21" s="153"/>
      <c r="G21" s="160"/>
    </row>
    <row r="22" spans="1:7" ht="15.75" thickBot="1">
      <c r="A22" s="149"/>
      <c r="B22" s="161"/>
      <c r="C22" s="150"/>
      <c r="D22" s="150"/>
      <c r="E22" s="162"/>
      <c r="F22" s="165"/>
      <c r="G22" s="163"/>
    </row>
    <row r="23" spans="1:7" ht="16.5" thickBot="1">
      <c r="A23" s="79"/>
      <c r="B23" s="170">
        <f>SUM(B3:B22)</f>
        <v>0</v>
      </c>
      <c r="C23" s="80"/>
      <c r="D23" s="80"/>
      <c r="E23" s="169">
        <f>SUM(E3:E22)</f>
        <v>0</v>
      </c>
      <c r="F23" s="80"/>
      <c r="G23" s="8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4.8515625" style="47" customWidth="1"/>
    <col min="2" max="2" width="14.7109375" style="133" bestFit="1" customWidth="1"/>
    <col min="3" max="3" width="16.421875" style="133" bestFit="1" customWidth="1"/>
    <col min="4" max="4" width="10.57421875" style="47" bestFit="1" customWidth="1"/>
    <col min="5" max="16384" width="9.140625" style="47" customWidth="1"/>
  </cols>
  <sheetData>
    <row r="1" spans="1:6" ht="48" customHeight="1" thickBot="1">
      <c r="A1" s="302" t="s">
        <v>152</v>
      </c>
      <c r="B1" s="294"/>
      <c r="C1" s="294"/>
      <c r="D1" s="295"/>
      <c r="F1" s="270"/>
    </row>
    <row r="2" spans="1:4" ht="15.75" thickBot="1">
      <c r="A2" s="37" t="s">
        <v>53</v>
      </c>
      <c r="B2" s="113" t="s">
        <v>27</v>
      </c>
      <c r="C2" s="113" t="s">
        <v>28</v>
      </c>
      <c r="D2" s="114" t="s">
        <v>62</v>
      </c>
    </row>
    <row r="3" spans="1:4" ht="15.75" thickBot="1">
      <c r="A3" s="110" t="s">
        <v>63</v>
      </c>
      <c r="B3" s="111"/>
      <c r="C3" s="111"/>
      <c r="D3" s="112"/>
    </row>
    <row r="4" spans="1:4" ht="15">
      <c r="A4" s="93" t="str">
        <f>IF(ENVOLVIDOS!F3&gt;0,ENVOLVIDOS!A3,"")</f>
        <v>[NOME DO ENVOLVIDO]</v>
      </c>
      <c r="B4" s="90" t="str">
        <f>IF(ENVOLVIDOS!F3&gt;0,ENVOLVIDOS!F3,"")</f>
        <v>[O QUE SE ESPERA PAGAR]</v>
      </c>
      <c r="C4" s="90" t="str">
        <f>IF(ENVOLVIDOS!G3&gt;0,ENVOLVIDOS!G3,"")</f>
        <v>[QUANTO CUSTOU]</v>
      </c>
      <c r="D4" s="94" t="e">
        <f>IF(C4="","",(C4-B4)/B4)</f>
        <v>#VALUE!</v>
      </c>
    </row>
    <row r="5" spans="1:4" ht="15">
      <c r="A5" s="95">
        <f>IF(ENVOLVIDOS!F4&gt;0,ENVOLVIDOS!A4,"")</f>
      </c>
      <c r="B5" s="91">
        <f>IF(ENVOLVIDOS!F4&gt;0,ENVOLVIDOS!F4,"")</f>
      </c>
      <c r="C5" s="91">
        <f>IF(ENVOLVIDOS!G4&gt;0,ENVOLVIDOS!G4,"")</f>
      </c>
      <c r="D5" s="96">
        <f aca="true" t="shared" si="0" ref="D5:D23">IF(C5="","",(C5-B5)/B5)</f>
      </c>
    </row>
    <row r="6" spans="1:4" ht="15">
      <c r="A6" s="95">
        <f>IF(ENVOLVIDOS!F5&gt;0,ENVOLVIDOS!A5,"")</f>
      </c>
      <c r="B6" s="91">
        <f>IF(ENVOLVIDOS!F5&gt;0,ENVOLVIDOS!F5,"")</f>
      </c>
      <c r="C6" s="91">
        <f>IF(ENVOLVIDOS!G5&gt;0,ENVOLVIDOS!G5,"")</f>
      </c>
      <c r="D6" s="96">
        <f t="shared" si="0"/>
      </c>
    </row>
    <row r="7" spans="1:4" ht="15">
      <c r="A7" s="95">
        <f>IF(ENVOLVIDOS!F6&gt;0,ENVOLVIDOS!A6,"")</f>
      </c>
      <c r="B7" s="91">
        <f>IF(ENVOLVIDOS!F6&gt;0,ENVOLVIDOS!F6,"")</f>
      </c>
      <c r="C7" s="91">
        <f>IF(ENVOLVIDOS!G6&gt;0,ENVOLVIDOS!G6,"")</f>
      </c>
      <c r="D7" s="96">
        <f t="shared" si="0"/>
      </c>
    </row>
    <row r="8" spans="1:4" ht="15">
      <c r="A8" s="95">
        <f>IF(ENVOLVIDOS!F7&gt;0,ENVOLVIDOS!A7,"")</f>
      </c>
      <c r="B8" s="91">
        <f>IF(ENVOLVIDOS!F7&gt;0,ENVOLVIDOS!F7,"")</f>
      </c>
      <c r="C8" s="91">
        <f>IF(ENVOLVIDOS!G7&gt;0,ENVOLVIDOS!G7,"")</f>
      </c>
      <c r="D8" s="96">
        <f t="shared" si="0"/>
      </c>
    </row>
    <row r="9" spans="1:4" ht="15">
      <c r="A9" s="95">
        <f>IF(ENVOLVIDOS!F8&gt;0,ENVOLVIDOS!A8,"")</f>
      </c>
      <c r="B9" s="91">
        <f>IF(ENVOLVIDOS!F8&gt;0,ENVOLVIDOS!F8,"")</f>
      </c>
      <c r="C9" s="91">
        <f>IF(ENVOLVIDOS!G8&gt;0,ENVOLVIDOS!G8,"")</f>
      </c>
      <c r="D9" s="96">
        <f t="shared" si="0"/>
      </c>
    </row>
    <row r="10" spans="1:4" ht="15">
      <c r="A10" s="95">
        <f>IF(ENVOLVIDOS!F9&gt;0,ENVOLVIDOS!A9,"")</f>
      </c>
      <c r="B10" s="91"/>
      <c r="C10" s="91"/>
      <c r="D10" s="96">
        <f t="shared" si="0"/>
      </c>
    </row>
    <row r="11" spans="1:4" ht="15">
      <c r="A11" s="95">
        <f>IF(ENVOLVIDOS!F10&gt;0,ENVOLVIDOS!A10,"")</f>
      </c>
      <c r="B11" s="91">
        <f>IF(ENVOLVIDOS!F10&gt;0,ENVOLVIDOS!F10,"")</f>
      </c>
      <c r="C11" s="91">
        <f>IF(ENVOLVIDOS!G10&gt;0,ENVOLVIDOS!G10,"")</f>
      </c>
      <c r="D11" s="96">
        <f t="shared" si="0"/>
      </c>
    </row>
    <row r="12" spans="1:4" ht="15">
      <c r="A12" s="95">
        <f>IF(ENVOLVIDOS!F11&gt;0,ENVOLVIDOS!A11,"")</f>
      </c>
      <c r="B12" s="91">
        <f>IF(ENVOLVIDOS!F11&gt;0,ENVOLVIDOS!F11,"")</f>
      </c>
      <c r="C12" s="91">
        <f>IF(ENVOLVIDOS!G11&gt;0,ENVOLVIDOS!G11,"")</f>
      </c>
      <c r="D12" s="96">
        <f t="shared" si="0"/>
      </c>
    </row>
    <row r="13" spans="1:4" ht="15">
      <c r="A13" s="95">
        <f>IF(ENVOLVIDOS!F12&gt;0,ENVOLVIDOS!A12,"")</f>
      </c>
      <c r="B13" s="91">
        <f>IF(ENVOLVIDOS!F12&gt;0,ENVOLVIDOS!F12,"")</f>
      </c>
      <c r="C13" s="91">
        <f>IF(ENVOLVIDOS!G12&gt;0,ENVOLVIDOS!G12,"")</f>
      </c>
      <c r="D13" s="96">
        <f t="shared" si="0"/>
      </c>
    </row>
    <row r="14" spans="1:4" ht="15">
      <c r="A14" s="95">
        <f>IF(ENVOLVIDOS!F13&gt;0,ENVOLVIDOS!A13,"")</f>
      </c>
      <c r="B14" s="91">
        <f>IF(ENVOLVIDOS!F13&gt;0,ENVOLVIDOS!F13,"")</f>
      </c>
      <c r="C14" s="91">
        <f>IF(ENVOLVIDOS!G13&gt;0,ENVOLVIDOS!G13,"")</f>
      </c>
      <c r="D14" s="96">
        <f t="shared" si="0"/>
      </c>
    </row>
    <row r="15" spans="1:4" ht="15">
      <c r="A15" s="95">
        <f>IF(ENVOLVIDOS!F14&gt;0,ENVOLVIDOS!A14,"")</f>
      </c>
      <c r="B15" s="91">
        <f>IF(ENVOLVIDOS!F14&gt;0,ENVOLVIDOS!F14,"")</f>
      </c>
      <c r="C15" s="91">
        <f>IF(ENVOLVIDOS!G14&gt;0,ENVOLVIDOS!G14,"")</f>
      </c>
      <c r="D15" s="96">
        <f t="shared" si="0"/>
      </c>
    </row>
    <row r="16" spans="1:4" ht="15">
      <c r="A16" s="95">
        <f>IF(ENVOLVIDOS!F15&gt;0,ENVOLVIDOS!A15,"")</f>
      </c>
      <c r="B16" s="91">
        <f>IF(ENVOLVIDOS!F15&gt;0,ENVOLVIDOS!F15,"")</f>
      </c>
      <c r="C16" s="91">
        <f>IF(ENVOLVIDOS!G15&gt;0,ENVOLVIDOS!G15,"")</f>
      </c>
      <c r="D16" s="96">
        <f t="shared" si="0"/>
      </c>
    </row>
    <row r="17" spans="1:4" ht="15">
      <c r="A17" s="95">
        <f>IF(ENVOLVIDOS!F16&gt;0,ENVOLVIDOS!A16,"")</f>
      </c>
      <c r="B17" s="91">
        <f>IF(ENVOLVIDOS!F16&gt;0,ENVOLVIDOS!F16,"")</f>
      </c>
      <c r="C17" s="91">
        <f>IF(ENVOLVIDOS!G16&gt;0,ENVOLVIDOS!G16,"")</f>
      </c>
      <c r="D17" s="96">
        <f t="shared" si="0"/>
      </c>
    </row>
    <row r="18" spans="1:4" ht="15">
      <c r="A18" s="95">
        <f>IF(ENVOLVIDOS!F17&gt;0,ENVOLVIDOS!A17,"")</f>
      </c>
      <c r="B18" s="91">
        <f>IF(ENVOLVIDOS!F17&gt;0,ENVOLVIDOS!F17,"")</f>
      </c>
      <c r="C18" s="91">
        <f>IF(ENVOLVIDOS!G17&gt;0,ENVOLVIDOS!G17,"")</f>
      </c>
      <c r="D18" s="96">
        <f t="shared" si="0"/>
      </c>
    </row>
    <row r="19" spans="1:4" ht="15">
      <c r="A19" s="95">
        <f>IF(ENVOLVIDOS!F18&gt;0,ENVOLVIDOS!A18,"")</f>
      </c>
      <c r="B19" s="91">
        <f>IF(ENVOLVIDOS!F18&gt;0,ENVOLVIDOS!F18,"")</f>
      </c>
      <c r="C19" s="91">
        <f>IF(ENVOLVIDOS!G18&gt;0,ENVOLVIDOS!G18,"")</f>
      </c>
      <c r="D19" s="96">
        <f t="shared" si="0"/>
      </c>
    </row>
    <row r="20" spans="1:4" ht="15">
      <c r="A20" s="95">
        <f>IF(ENVOLVIDOS!F24&gt;0,ENVOLVIDOS!A24,"")</f>
      </c>
      <c r="B20" s="91">
        <f>IF(ENVOLVIDOS!F24&gt;0,ENVOLVIDOS!F24,"")</f>
      </c>
      <c r="C20" s="91">
        <f>IF(ENVOLVIDOS!G24&gt;0,ENVOLVIDOS!G24,"")</f>
      </c>
      <c r="D20" s="96">
        <f t="shared" si="0"/>
      </c>
    </row>
    <row r="21" spans="1:4" ht="15">
      <c r="A21" s="95">
        <f>IF(ENVOLVIDOS!F25&gt;0,ENVOLVIDOS!A25,"")</f>
      </c>
      <c r="B21" s="91">
        <f>IF(ENVOLVIDOS!F25&gt;0,ENVOLVIDOS!F25,"")</f>
      </c>
      <c r="C21" s="91">
        <f>IF(ENVOLVIDOS!G25&gt;0,ENVOLVIDOS!G25,"")</f>
      </c>
      <c r="D21" s="96">
        <f t="shared" si="0"/>
      </c>
    </row>
    <row r="22" spans="1:4" ht="15">
      <c r="A22" s="95">
        <f>IF(ENVOLVIDOS!F26&gt;0,ENVOLVIDOS!A26,"")</f>
      </c>
      <c r="B22" s="91">
        <f>IF(ENVOLVIDOS!F26&gt;0,ENVOLVIDOS!F26,"")</f>
      </c>
      <c r="C22" s="91">
        <f>IF(ENVOLVIDOS!G26&gt;0,ENVOLVIDOS!G26,"")</f>
      </c>
      <c r="D22" s="96">
        <f t="shared" si="0"/>
      </c>
    </row>
    <row r="23" spans="1:4" ht="15.75" thickBot="1">
      <c r="A23" s="97">
        <f>IF(ENVOLVIDOS!F27&gt;0,ENVOLVIDOS!A27,"")</f>
      </c>
      <c r="B23" s="92">
        <f>IF(ENVOLVIDOS!F27&gt;0,ENVOLVIDOS!F27,"")</f>
      </c>
      <c r="C23" s="92">
        <f>IF(ENVOLVIDOS!G27&gt;0,ENVOLVIDOS!G27,"")</f>
      </c>
      <c r="D23" s="98">
        <f t="shared" si="0"/>
      </c>
    </row>
    <row r="24" spans="1:4" ht="15.75" thickBot="1">
      <c r="A24" s="107" t="s">
        <v>64</v>
      </c>
      <c r="B24" s="108"/>
      <c r="C24" s="108"/>
      <c r="D24" s="109"/>
    </row>
    <row r="25" spans="1:4" ht="15">
      <c r="A25" s="99">
        <f>IF(PLANO!M5&gt;0,PLANO!C5,"")</f>
      </c>
      <c r="B25" s="89">
        <f>IF(PLANO!M5&gt;0,PLANO!M5,"")</f>
      </c>
      <c r="C25" s="89">
        <f>IF(PLANO!N5&gt;0,PLANO!N5,"")</f>
      </c>
      <c r="D25" s="100">
        <f>IF(C25="","",(C25-B25)/B25)</f>
      </c>
    </row>
    <row r="26" spans="1:4" ht="15">
      <c r="A26" s="101">
        <f>IF(PLANO!M6&gt;0,PLANO!C6,"")</f>
      </c>
      <c r="B26" s="87">
        <f>IF(PLANO!M6&gt;0,PLANO!M6,"")</f>
      </c>
      <c r="C26" s="87">
        <f>IF(PLANO!N6&gt;0,PLANO!N6,"")</f>
      </c>
      <c r="D26" s="250">
        <f aca="true" t="shared" si="1" ref="D26:D53">IF(C26="","",(C26-B26)/B26)</f>
      </c>
    </row>
    <row r="27" spans="1:4" ht="15">
      <c r="A27" s="101">
        <f>IF(PLANO!M7&gt;0,PLANO!C7,"")</f>
      </c>
      <c r="B27" s="87">
        <f>IF(PLANO!M7&gt;0,PLANO!M7,"")</f>
      </c>
      <c r="C27" s="87">
        <f>IF(PLANO!N7&gt;0,PLANO!N7,"")</f>
      </c>
      <c r="D27" s="250">
        <f t="shared" si="1"/>
      </c>
    </row>
    <row r="28" spans="1:4" ht="15">
      <c r="A28" s="101">
        <f>IF(PLANO!M8&gt;0,PLANO!C8,"")</f>
      </c>
      <c r="B28" s="87">
        <f>IF(PLANO!M8&gt;0,PLANO!M8,"")</f>
      </c>
      <c r="C28" s="87">
        <f>IF(PLANO!N8&gt;0,PLANO!N8,"")</f>
      </c>
      <c r="D28" s="250">
        <f t="shared" si="1"/>
      </c>
    </row>
    <row r="29" spans="1:4" ht="15">
      <c r="A29" s="101">
        <f>IF(PLANO!M9&gt;0,PLANO!C9,"")</f>
      </c>
      <c r="B29" s="87">
        <f>IF(PLANO!M9&gt;0,PLANO!M9,"")</f>
      </c>
      <c r="C29" s="87">
        <f>IF(PLANO!N9&gt;0,PLANO!N9,"")</f>
      </c>
      <c r="D29" s="250">
        <f t="shared" si="1"/>
      </c>
    </row>
    <row r="30" spans="1:4" ht="15">
      <c r="A30" s="101">
        <f>IF(PLANO!M10&gt;0,PLANO!C10,"")</f>
      </c>
      <c r="B30" s="87">
        <f>IF(PLANO!M10&gt;0,PLANO!M10,"")</f>
      </c>
      <c r="C30" s="87">
        <f>IF(PLANO!N10&gt;0,PLANO!N10,"")</f>
      </c>
      <c r="D30" s="250">
        <f t="shared" si="1"/>
      </c>
    </row>
    <row r="31" spans="1:4" ht="15">
      <c r="A31" s="101">
        <f>IF(PLANO!M11&gt;0,PLANO!C11,"")</f>
      </c>
      <c r="B31" s="87">
        <f>IF(PLANO!M11&gt;0,PLANO!M11,"")</f>
      </c>
      <c r="C31" s="87">
        <f>IF(PLANO!N11&gt;0,PLANO!N11,"")</f>
      </c>
      <c r="D31" s="250">
        <f t="shared" si="1"/>
      </c>
    </row>
    <row r="32" spans="1:4" ht="15">
      <c r="A32" s="101">
        <f>IF(PLANO!M12&gt;0,PLANO!C12,"")</f>
      </c>
      <c r="B32" s="87">
        <f>IF(PLANO!M12&gt;0,PLANO!M12,"")</f>
      </c>
      <c r="C32" s="87">
        <f>IF(PLANO!N12&gt;0,PLANO!N12,"")</f>
      </c>
      <c r="D32" s="250">
        <f t="shared" si="1"/>
      </c>
    </row>
    <row r="33" spans="1:4" ht="15">
      <c r="A33" s="101">
        <f>IF(PLANO!M13&gt;0,PLANO!C13,"")</f>
      </c>
      <c r="B33" s="87">
        <f>IF(PLANO!M13&gt;0,PLANO!M13,"")</f>
      </c>
      <c r="C33" s="87">
        <f>IF(PLANO!N13&gt;0,PLANO!N13,"")</f>
      </c>
      <c r="D33" s="250">
        <f t="shared" si="1"/>
      </c>
    </row>
    <row r="34" spans="1:4" ht="15">
      <c r="A34" s="101">
        <f>IF(PLANO!M14&gt;0,PLANO!C14,"")</f>
      </c>
      <c r="B34" s="87">
        <f>IF(PLANO!M14&gt;0,PLANO!M14,"")</f>
      </c>
      <c r="C34" s="87">
        <f>IF(PLANO!N14&gt;0,PLANO!N14,"")</f>
      </c>
      <c r="D34" s="250">
        <f t="shared" si="1"/>
      </c>
    </row>
    <row r="35" spans="1:4" ht="15">
      <c r="A35" s="101">
        <f>IF(PLANO!M15&gt;0,PLANO!C15,"")</f>
      </c>
      <c r="B35" s="87">
        <f>IF(PLANO!M15&gt;0,PLANO!M15,"")</f>
      </c>
      <c r="C35" s="87">
        <f>IF(PLANO!N15&gt;0,PLANO!N15,"")</f>
      </c>
      <c r="D35" s="250">
        <f t="shared" si="1"/>
      </c>
    </row>
    <row r="36" spans="1:4" ht="15">
      <c r="A36" s="101">
        <f>IF(PLANO!M16&gt;0,PLANO!C16,"")</f>
      </c>
      <c r="B36" s="87">
        <f>IF(PLANO!M16&gt;0,PLANO!M16,"")</f>
      </c>
      <c r="C36" s="87">
        <f>IF(PLANO!N16&gt;0,PLANO!N16,"")</f>
      </c>
      <c r="D36" s="250">
        <f t="shared" si="1"/>
      </c>
    </row>
    <row r="37" spans="1:4" ht="15">
      <c r="A37" s="101">
        <f>IF(PLANO!M17&gt;0,PLANO!C17,"")</f>
      </c>
      <c r="B37" s="87">
        <f>IF(PLANO!M17&gt;0,PLANO!M17,"")</f>
      </c>
      <c r="C37" s="87">
        <f>IF(PLANO!N17&gt;0,PLANO!N17,"")</f>
      </c>
      <c r="D37" s="250">
        <f t="shared" si="1"/>
      </c>
    </row>
    <row r="38" spans="1:4" ht="15">
      <c r="A38" s="101">
        <f>IF(PLANO!M18&gt;0,PLANO!C18,"")</f>
      </c>
      <c r="B38" s="87">
        <f>IF(PLANO!M18&gt;0,PLANO!M18,"")</f>
      </c>
      <c r="C38" s="87">
        <f>IF(PLANO!N18&gt;0,PLANO!N18,"")</f>
      </c>
      <c r="D38" s="250">
        <f t="shared" si="1"/>
      </c>
    </row>
    <row r="39" spans="1:4" ht="15">
      <c r="A39" s="101">
        <f>IF(PLANO!M19&gt;0,PLANO!C19,"")</f>
      </c>
      <c r="B39" s="87">
        <f>IF(PLANO!M19&gt;0,PLANO!M19,"")</f>
      </c>
      <c r="C39" s="87">
        <f>IF(PLANO!N19&gt;0,PLANO!N19,"")</f>
      </c>
      <c r="D39" s="250">
        <f t="shared" si="1"/>
      </c>
    </row>
    <row r="40" spans="1:4" ht="15">
      <c r="A40" s="101">
        <f>IF(PLANO!M20&gt;0,PLANO!C20,"")</f>
      </c>
      <c r="B40" s="87">
        <f>IF(PLANO!M20&gt;0,PLANO!M20,"")</f>
      </c>
      <c r="C40" s="87">
        <f>IF(PLANO!N20&gt;0,PLANO!N20,"")</f>
      </c>
      <c r="D40" s="250">
        <f t="shared" si="1"/>
      </c>
    </row>
    <row r="41" spans="1:4" ht="15">
      <c r="A41" s="101">
        <f>IF(PLANO!M21&gt;0,PLANO!C21,"")</f>
      </c>
      <c r="B41" s="87">
        <f>IF(PLANO!M21&gt;0,PLANO!M21,"")</f>
      </c>
      <c r="C41" s="87">
        <f>IF(PLANO!N21&gt;0,PLANO!N21,"")</f>
      </c>
      <c r="D41" s="250">
        <f t="shared" si="1"/>
      </c>
    </row>
    <row r="42" spans="1:4" ht="15">
      <c r="A42" s="101">
        <f>IF(PLANO!M22&gt;0,PLANO!C22,"")</f>
      </c>
      <c r="B42" s="87">
        <f>IF(PLANO!M22&gt;0,PLANO!M22,"")</f>
      </c>
      <c r="C42" s="87">
        <f>IF(PLANO!N22&gt;0,PLANO!N22,"")</f>
      </c>
      <c r="D42" s="250">
        <f t="shared" si="1"/>
      </c>
    </row>
    <row r="43" spans="1:4" ht="15">
      <c r="A43" s="101">
        <f>IF(PLANO!M23&gt;0,PLANO!C23,"")</f>
      </c>
      <c r="B43" s="87">
        <f>IF(PLANO!M23&gt;0,PLANO!M23,"")</f>
      </c>
      <c r="C43" s="87">
        <f>IF(PLANO!N23&gt;0,PLANO!N23,"")</f>
      </c>
      <c r="D43" s="250">
        <f t="shared" si="1"/>
      </c>
    </row>
    <row r="44" spans="1:4" ht="15">
      <c r="A44" s="101">
        <f>IF(PLANO!M24&gt;0,PLANO!C24,"")</f>
      </c>
      <c r="B44" s="87">
        <f>IF(PLANO!M24&gt;0,PLANO!M24,"")</f>
      </c>
      <c r="C44" s="87">
        <f>IF(PLANO!N24&gt;0,PLANO!N24,"")</f>
      </c>
      <c r="D44" s="250">
        <f t="shared" si="1"/>
      </c>
    </row>
    <row r="45" spans="1:4" ht="15">
      <c r="A45" s="101">
        <f>IF(PLANO!M25&gt;0,PLANO!C25,"")</f>
      </c>
      <c r="B45" s="87">
        <f>IF(PLANO!M25&gt;0,PLANO!M25,"")</f>
      </c>
      <c r="C45" s="87">
        <f>IF(PLANO!N25&gt;0,PLANO!N25,"")</f>
      </c>
      <c r="D45" s="250">
        <f t="shared" si="1"/>
      </c>
    </row>
    <row r="46" spans="1:4" ht="15">
      <c r="A46" s="101">
        <f>IF(PLANO!M26&gt;0,PLANO!C26,"")</f>
      </c>
      <c r="B46" s="87">
        <f>IF(PLANO!M26&gt;0,PLANO!M26,"")</f>
      </c>
      <c r="C46" s="87">
        <f>IF(PLANO!N26&gt;0,PLANO!N26,"")</f>
      </c>
      <c r="D46" s="250">
        <f t="shared" si="1"/>
      </c>
    </row>
    <row r="47" spans="1:4" ht="15">
      <c r="A47" s="101">
        <f>IF(PLANO!M27&gt;0,PLANO!C27,"")</f>
      </c>
      <c r="B47" s="87">
        <f>IF(PLANO!M27&gt;0,PLANO!M27,"")</f>
      </c>
      <c r="C47" s="87">
        <f>IF(PLANO!N27&gt;0,PLANO!N27,"")</f>
      </c>
      <c r="D47" s="250">
        <f t="shared" si="1"/>
      </c>
    </row>
    <row r="48" spans="1:4" ht="15">
      <c r="A48" s="101">
        <f>IF(PLANO!M28&gt;0,PLANO!C28,"")</f>
      </c>
      <c r="B48" s="87">
        <f>IF(PLANO!M28&gt;0,PLANO!M28,"")</f>
      </c>
      <c r="C48" s="87">
        <f>IF(PLANO!N28&gt;0,PLANO!N28,"")</f>
      </c>
      <c r="D48" s="250">
        <f t="shared" si="1"/>
      </c>
    </row>
    <row r="49" spans="1:4" ht="15">
      <c r="A49" s="101">
        <f>IF(PLANO!M29&gt;0,PLANO!C29,"")</f>
      </c>
      <c r="B49" s="87">
        <f>IF(PLANO!M29&gt;0,PLANO!M29,"")</f>
      </c>
      <c r="C49" s="87">
        <f>IF(PLANO!N29&gt;0,PLANO!N29,"")</f>
      </c>
      <c r="D49" s="250">
        <f t="shared" si="1"/>
      </c>
    </row>
    <row r="50" spans="1:4" ht="15">
      <c r="A50" s="101">
        <f>IF(PLANO!M30&gt;0,PLANO!C30,"")</f>
      </c>
      <c r="B50" s="87">
        <f>IF(PLANO!M30&gt;0,PLANO!M30,"")</f>
      </c>
      <c r="C50" s="87">
        <f>IF(PLANO!N30&gt;0,PLANO!N30,"")</f>
      </c>
      <c r="D50" s="250">
        <f t="shared" si="1"/>
      </c>
    </row>
    <row r="51" spans="1:4" ht="15">
      <c r="A51" s="101">
        <f>IF(PLANO!M31&gt;0,PLANO!C31,"")</f>
      </c>
      <c r="B51" s="87">
        <f>IF(PLANO!M31&gt;0,PLANO!M31,"")</f>
      </c>
      <c r="C51" s="87">
        <f>IF(PLANO!N31&gt;0,PLANO!N31,"")</f>
      </c>
      <c r="D51" s="250">
        <f t="shared" si="1"/>
      </c>
    </row>
    <row r="52" spans="1:4" ht="15">
      <c r="A52" s="101">
        <f>IF(PLANO!M32&gt;0,PLANO!C32,"")</f>
      </c>
      <c r="B52" s="87">
        <f>IF(PLANO!M32&gt;0,PLANO!M32,"")</f>
      </c>
      <c r="C52" s="87">
        <f>IF(PLANO!N32&gt;0,PLANO!N32,"")</f>
      </c>
      <c r="D52" s="250">
        <f t="shared" si="1"/>
      </c>
    </row>
    <row r="53" spans="1:4" ht="15">
      <c r="A53" s="101">
        <f>IF(PLANO!M33&gt;0,PLANO!C33,"")</f>
      </c>
      <c r="B53" s="87">
        <f>IF(PLANO!M33&gt;0,PLANO!M33,"")</f>
      </c>
      <c r="C53" s="87">
        <f>IF(PLANO!N33&gt;0,PLANO!N33,"")</f>
      </c>
      <c r="D53" s="250">
        <f t="shared" si="1"/>
      </c>
    </row>
    <row r="54" spans="1:4" ht="15">
      <c r="A54" s="101">
        <f>IF(PLANO!M34&gt;0,PLANO!C34,"")</f>
      </c>
      <c r="B54" s="87">
        <f>IF(PLANO!M34&gt;0,PLANO!M34,"")</f>
      </c>
      <c r="C54" s="87">
        <f>IF(PLANO!N34&gt;0,PLANO!N34,"")</f>
      </c>
      <c r="D54" s="250">
        <f aca="true" t="shared" si="2" ref="D54:D70">IF(C54="","",(C54-B54)/B54)</f>
      </c>
    </row>
    <row r="55" spans="1:4" ht="15">
      <c r="A55" s="101">
        <f>IF(PLANO!M35&gt;0,PLANO!C35,"")</f>
      </c>
      <c r="B55" s="87">
        <f>IF(PLANO!M35&gt;0,PLANO!M35,"")</f>
      </c>
      <c r="C55" s="87">
        <f>IF(PLANO!N35&gt;0,PLANO!N35,"")</f>
      </c>
      <c r="D55" s="250">
        <f t="shared" si="2"/>
      </c>
    </row>
    <row r="56" spans="1:4" ht="15">
      <c r="A56" s="101">
        <f>IF(PLANO!M36&gt;0,PLANO!C36,"")</f>
      </c>
      <c r="B56" s="87">
        <f>IF(PLANO!M36&gt;0,PLANO!M36,"")</f>
      </c>
      <c r="C56" s="87">
        <f>IF(PLANO!N36&gt;0,PLANO!N36,"")</f>
      </c>
      <c r="D56" s="250">
        <f t="shared" si="2"/>
      </c>
    </row>
    <row r="57" spans="1:4" ht="15">
      <c r="A57" s="101">
        <f>IF(PLANO!M37&gt;0,PLANO!C37,"")</f>
      </c>
      <c r="B57" s="87">
        <f>IF(PLANO!M37&gt;0,PLANO!M37,"")</f>
      </c>
      <c r="C57" s="87">
        <f>IF(PLANO!N37&gt;0,PLANO!N37,"")</f>
      </c>
      <c r="D57" s="250">
        <f t="shared" si="2"/>
      </c>
    </row>
    <row r="58" spans="1:4" ht="15">
      <c r="A58" s="101">
        <f>IF(PLANO!M38&gt;0,PLANO!C38,"")</f>
      </c>
      <c r="B58" s="87">
        <f>IF(PLANO!M38&gt;0,PLANO!M38,"")</f>
      </c>
      <c r="C58" s="87">
        <f>IF(PLANO!N38&gt;0,PLANO!N38,"")</f>
      </c>
      <c r="D58" s="250">
        <f t="shared" si="2"/>
      </c>
    </row>
    <row r="59" spans="1:4" ht="15">
      <c r="A59" s="101">
        <f>IF(PLANO!M39&gt;0,PLANO!C39,"")</f>
      </c>
      <c r="B59" s="87">
        <f>IF(PLANO!M39&gt;0,PLANO!M39,"")</f>
      </c>
      <c r="C59" s="87">
        <f>IF(PLANO!N39&gt;0,PLANO!N39,"")</f>
      </c>
      <c r="D59" s="250">
        <f t="shared" si="2"/>
      </c>
    </row>
    <row r="60" spans="1:4" ht="15">
      <c r="A60" s="101">
        <f>IF(PLANO!M40&gt;0,PLANO!C40,"")</f>
      </c>
      <c r="B60" s="87">
        <f>IF(PLANO!M40&gt;0,PLANO!M40,"")</f>
      </c>
      <c r="C60" s="87">
        <f>IF(PLANO!N40&gt;0,PLANO!N40,"")</f>
      </c>
      <c r="D60" s="250">
        <f t="shared" si="2"/>
      </c>
    </row>
    <row r="61" spans="1:4" ht="15">
      <c r="A61" s="101">
        <f>IF(PLANO!M41&gt;0,PLANO!C41,"")</f>
      </c>
      <c r="B61" s="87">
        <f>IF(PLANO!M41&gt;0,PLANO!M41,"")</f>
      </c>
      <c r="C61" s="87">
        <f>IF(PLANO!N41&gt;0,PLANO!N41,"")</f>
      </c>
      <c r="D61" s="250">
        <f t="shared" si="2"/>
      </c>
    </row>
    <row r="62" spans="1:4" ht="15">
      <c r="A62" s="101">
        <f>IF(PLANO!M42&gt;0,PLANO!C42,"")</f>
      </c>
      <c r="B62" s="87">
        <f>IF(PLANO!M42&gt;0,PLANO!M42,"")</f>
      </c>
      <c r="C62" s="87">
        <f>IF(PLANO!N42&gt;0,PLANO!N42,"")</f>
      </c>
      <c r="D62" s="250">
        <f t="shared" si="2"/>
      </c>
    </row>
    <row r="63" spans="1:4" ht="15">
      <c r="A63" s="101">
        <f>IF(PLANO!M43&gt;0,PLANO!C43,"")</f>
      </c>
      <c r="B63" s="87">
        <f>IF(PLANO!M43&gt;0,PLANO!M43,"")</f>
      </c>
      <c r="C63" s="87">
        <f>IF(PLANO!N43&gt;0,PLANO!N43,"")</f>
      </c>
      <c r="D63" s="250">
        <f t="shared" si="2"/>
      </c>
    </row>
    <row r="64" spans="1:4" ht="15">
      <c r="A64" s="101">
        <f>IF(PLANO!M44&gt;0,PLANO!C44,"")</f>
      </c>
      <c r="B64" s="87">
        <f>IF(PLANO!M44&gt;0,PLANO!M44,"")</f>
      </c>
      <c r="C64" s="87">
        <f>IF(PLANO!N44&gt;0,PLANO!N44,"")</f>
      </c>
      <c r="D64" s="250">
        <f t="shared" si="2"/>
      </c>
    </row>
    <row r="65" spans="1:4" ht="15">
      <c r="A65" s="101">
        <f>IF(PLANO!M45&gt;0,PLANO!C45,"")</f>
      </c>
      <c r="B65" s="87">
        <f>IF(PLANO!M45&gt;0,PLANO!M45,"")</f>
      </c>
      <c r="C65" s="87">
        <f>IF(PLANO!N45&gt;0,PLANO!N45,"")</f>
      </c>
      <c r="D65" s="250">
        <f t="shared" si="2"/>
      </c>
    </row>
    <row r="66" spans="1:4" ht="15">
      <c r="A66" s="101">
        <f>IF(PLANO!M46&gt;0,PLANO!C46,"")</f>
      </c>
      <c r="B66" s="87">
        <f>IF(PLANO!M46&gt;0,PLANO!M46,"")</f>
      </c>
      <c r="C66" s="87">
        <f>IF(PLANO!N46&gt;0,PLANO!N46,"")</f>
      </c>
      <c r="D66" s="250">
        <f t="shared" si="2"/>
      </c>
    </row>
    <row r="67" spans="1:4" ht="15">
      <c r="A67" s="101">
        <f>IF(PLANO!M47&gt;0,PLANO!C47,"")</f>
      </c>
      <c r="B67" s="87">
        <f>IF(PLANO!M47&gt;0,PLANO!M47,"")</f>
      </c>
      <c r="C67" s="87">
        <f>IF(PLANO!N47&gt;0,PLANO!N47,"")</f>
      </c>
      <c r="D67" s="250">
        <f t="shared" si="2"/>
      </c>
    </row>
    <row r="68" spans="1:4" ht="15">
      <c r="A68" s="101">
        <f>IF(PLANO!M48&gt;0,PLANO!C48,"")</f>
      </c>
      <c r="B68" s="87">
        <f>IF(PLANO!M48&gt;0,PLANO!M48,"")</f>
      </c>
      <c r="C68" s="87">
        <f>IF(PLANO!N48&gt;0,PLANO!N48,"")</f>
      </c>
      <c r="D68" s="250">
        <f t="shared" si="2"/>
      </c>
    </row>
    <row r="69" spans="1:4" ht="15">
      <c r="A69" s="101">
        <f>IF(PLANO!M49&gt;0,PLANO!C49,"")</f>
      </c>
      <c r="B69" s="87">
        <f>IF(PLANO!M49&gt;0,PLANO!M49,"")</f>
      </c>
      <c r="C69" s="87">
        <f>IF(PLANO!N49&gt;0,PLANO!N49,"")</f>
      </c>
      <c r="D69" s="250">
        <f t="shared" si="2"/>
      </c>
    </row>
    <row r="70" spans="1:4" ht="15">
      <c r="A70" s="101">
        <f>IF(PLANO!M50&gt;0,PLANO!C50,"")</f>
      </c>
      <c r="B70" s="87">
        <f>IF(PLANO!M50&gt;0,PLANO!M50,"")</f>
      </c>
      <c r="C70" s="87">
        <f>IF(PLANO!N50&gt;0,PLANO!N50,"")</f>
      </c>
      <c r="D70" s="250">
        <f t="shared" si="2"/>
      </c>
    </row>
    <row r="71" spans="1:4" ht="15">
      <c r="A71" s="101">
        <f>IF(PLANO!M51&gt;0,PLANO!C51,"")</f>
      </c>
      <c r="B71" s="87">
        <f>IF(PLANO!M51&gt;0,PLANO!M51,"")</f>
      </c>
      <c r="C71" s="87">
        <f>IF(PLANO!N51&gt;0,PLANO!N51,"")</f>
      </c>
      <c r="D71" s="250">
        <f>IF(C71="","",(C71-B71)/B71)</f>
      </c>
    </row>
    <row r="72" spans="1:4" ht="15">
      <c r="A72" s="101">
        <f>IF(PLANO!M52&gt;0,PLANO!C52,"")</f>
      </c>
      <c r="B72" s="87">
        <f>IF(PLANO!M52&gt;0,PLANO!M52,"")</f>
      </c>
      <c r="C72" s="87">
        <f>IF(PLANO!N52&gt;0,PLANO!N52,"")</f>
      </c>
      <c r="D72" s="250">
        <f>IF(C72="","",(C72-B72)/B72)</f>
      </c>
    </row>
    <row r="73" spans="1:4" ht="15.75" thickBot="1">
      <c r="A73" s="102">
        <f>IF(PLANO!M53&gt;0,PLANO!C53,"")</f>
      </c>
      <c r="B73" s="103">
        <f>IF(PLANO!M53&gt;0,PLANO!M53,"")</f>
      </c>
      <c r="C73" s="103">
        <f>IF(PLANO!N53&gt;0,PLANO!N53,"")</f>
      </c>
      <c r="D73" s="251">
        <f>IF(C73="","",(C73-B73)/B73)</f>
      </c>
    </row>
    <row r="74" spans="1:4" ht="19.5" thickBot="1">
      <c r="A74" s="104" t="s">
        <v>65</v>
      </c>
      <c r="B74" s="105">
        <f>SUM(B3:B73)</f>
        <v>0</v>
      </c>
      <c r="C74" s="105">
        <f>SUM(C3:C73)</f>
        <v>0</v>
      </c>
      <c r="D74" s="106" t="e">
        <f>IF(C74="","",(C74-B74)/B74)</f>
        <v>#DIV/0!</v>
      </c>
    </row>
  </sheetData>
  <sheetProtection/>
  <autoFilter ref="A2:D74"/>
  <mergeCells count="1">
    <mergeCell ref="A1:D1"/>
  </mergeCells>
  <hyperlinks>
    <hyperlink ref="A3" location="ENVOLVIDOS!A1" display="CUSTOS COM RH / CONTRATAÇÕES"/>
    <hyperlink ref="A24" location="PLANO!A1" display="CUSTOS PROJETO / AQUISIÇÕES"/>
  </hyperlink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3.28125" style="131" customWidth="1"/>
    <col min="2" max="3" width="13.7109375" style="131" customWidth="1"/>
    <col min="4" max="4" width="2.28125" style="131" customWidth="1"/>
    <col min="5" max="5" width="15.8515625" style="131" bestFit="1" customWidth="1"/>
    <col min="6" max="7" width="13.7109375" style="131" customWidth="1"/>
    <col min="8" max="8" width="2.28125" style="131" customWidth="1"/>
    <col min="9" max="9" width="13.28125" style="131" bestFit="1" customWidth="1"/>
    <col min="10" max="11" width="13.7109375" style="131" customWidth="1"/>
    <col min="12" max="16" width="9.140625" style="131" customWidth="1"/>
    <col min="17" max="17" width="13.28125" style="131" bestFit="1" customWidth="1"/>
    <col min="18" max="16384" width="9.140625" style="131" customWidth="1"/>
  </cols>
  <sheetData>
    <row r="1" spans="1:11" ht="48" customHeight="1" thickBot="1">
      <c r="A1" s="287" t="s">
        <v>67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21.75" thickBot="1">
      <c r="A2" s="324" t="s">
        <v>72</v>
      </c>
      <c r="B2" s="325"/>
      <c r="C2" s="325"/>
      <c r="D2" s="326"/>
      <c r="E2" s="325"/>
      <c r="F2" s="325"/>
      <c r="G2" s="325"/>
      <c r="H2" s="326"/>
      <c r="I2" s="325"/>
      <c r="J2" s="325"/>
      <c r="K2" s="327"/>
    </row>
    <row r="3" spans="1:11" ht="30">
      <c r="A3" s="134" t="s">
        <v>69</v>
      </c>
      <c r="B3" s="135" t="s">
        <v>114</v>
      </c>
      <c r="C3" s="136" t="s">
        <v>115</v>
      </c>
      <c r="E3" s="134" t="s">
        <v>71</v>
      </c>
      <c r="F3" s="135" t="s">
        <v>114</v>
      </c>
      <c r="G3" s="136" t="s">
        <v>115</v>
      </c>
      <c r="I3" s="134" t="s">
        <v>70</v>
      </c>
      <c r="J3" s="135" t="s">
        <v>114</v>
      </c>
      <c r="K3" s="136" t="s">
        <v>115</v>
      </c>
    </row>
    <row r="4" spans="1:11" ht="15">
      <c r="A4" s="137" t="s">
        <v>153</v>
      </c>
      <c r="B4" s="138" t="s">
        <v>154</v>
      </c>
      <c r="C4" s="139" t="s">
        <v>155</v>
      </c>
      <c r="E4" s="137" t="s">
        <v>153</v>
      </c>
      <c r="F4" s="138" t="s">
        <v>154</v>
      </c>
      <c r="G4" s="139" t="s">
        <v>155</v>
      </c>
      <c r="I4" s="137" t="s">
        <v>153</v>
      </c>
      <c r="J4" s="138" t="s">
        <v>154</v>
      </c>
      <c r="K4" s="139" t="s">
        <v>155</v>
      </c>
    </row>
    <row r="5" spans="1:11" ht="15">
      <c r="A5" s="137"/>
      <c r="B5" s="138"/>
      <c r="C5" s="139"/>
      <c r="E5" s="137"/>
      <c r="F5" s="138"/>
      <c r="G5" s="139"/>
      <c r="I5" s="137"/>
      <c r="J5" s="138"/>
      <c r="K5" s="139"/>
    </row>
    <row r="6" spans="1:11" ht="15.75" thickBot="1">
      <c r="A6" s="140"/>
      <c r="B6" s="141"/>
      <c r="C6" s="142"/>
      <c r="E6" s="140"/>
      <c r="F6" s="141"/>
      <c r="G6" s="142"/>
      <c r="I6" s="140"/>
      <c r="J6" s="141"/>
      <c r="K6" s="142"/>
    </row>
    <row r="7" ht="15.75" thickBot="1"/>
    <row r="8" spans="1:11" ht="19.5" thickBot="1">
      <c r="A8" s="143" t="s">
        <v>68</v>
      </c>
      <c r="B8" s="303" t="str">
        <f>IF(A4="","",A4)</f>
        <v>[NOME DO INDICADOR]</v>
      </c>
      <c r="C8" s="304"/>
      <c r="E8" s="143" t="s">
        <v>68</v>
      </c>
      <c r="F8" s="303" t="str">
        <f>IF(E4="","",E4)</f>
        <v>[NOME DO INDICADOR]</v>
      </c>
      <c r="G8" s="304"/>
      <c r="I8" s="143" t="s">
        <v>68</v>
      </c>
      <c r="J8" s="303" t="str">
        <f>IF(I4="","",I4)</f>
        <v>[NOME DO INDICADOR]</v>
      </c>
      <c r="K8" s="304"/>
    </row>
    <row r="9" spans="1:17" ht="15">
      <c r="A9" s="144" t="str">
        <f>IF(B4="","",B4)</f>
        <v>[NOME FATOR1]</v>
      </c>
      <c r="B9" s="305" t="s">
        <v>156</v>
      </c>
      <c r="C9" s="306"/>
      <c r="E9" s="144" t="str">
        <f>IF(F4="","",F4)</f>
        <v>[NOME FATOR1]</v>
      </c>
      <c r="F9" s="319"/>
      <c r="G9" s="320"/>
      <c r="I9" s="144" t="str">
        <f>IF(J4="","",J4)</f>
        <v>[NOME FATOR1]</v>
      </c>
      <c r="J9" s="319"/>
      <c r="K9" s="320"/>
      <c r="Q9" s="192"/>
    </row>
    <row r="10" spans="1:17" ht="15.75" thickBot="1">
      <c r="A10" s="145" t="str">
        <f>IF(C4="","",C4)</f>
        <v>[NOME FATOR2]</v>
      </c>
      <c r="B10" s="307" t="s">
        <v>157</v>
      </c>
      <c r="C10" s="308"/>
      <c r="E10" s="145" t="str">
        <f>IF(G4="","",G4)</f>
        <v>[NOME FATOR2]</v>
      </c>
      <c r="F10" s="314"/>
      <c r="G10" s="315"/>
      <c r="I10" s="145" t="str">
        <f>IF(K4="","",K4)</f>
        <v>[NOME FATOR2]</v>
      </c>
      <c r="J10" s="314"/>
      <c r="K10" s="315"/>
      <c r="Q10" s="192"/>
    </row>
    <row r="11" spans="1:11" ht="63" customHeight="1" thickBot="1">
      <c r="A11" s="309" t="e">
        <f>IF(B9="","",B9/B10)</f>
        <v>#VALUE!</v>
      </c>
      <c r="B11" s="310"/>
      <c r="C11" s="311"/>
      <c r="E11" s="316">
        <f>IF(F9="","",F9/F10)</f>
      </c>
      <c r="F11" s="317"/>
      <c r="G11" s="318"/>
      <c r="I11" s="321">
        <f>IF(J9="","",J9/J10)</f>
      </c>
      <c r="J11" s="322"/>
      <c r="K11" s="323"/>
    </row>
    <row r="12" ht="15.75" thickBot="1"/>
    <row r="13" spans="1:11" ht="19.5" thickBot="1">
      <c r="A13" s="143" t="s">
        <v>68</v>
      </c>
      <c r="B13" s="303">
        <f>IF(A5="","",A5)</f>
      </c>
      <c r="C13" s="304"/>
      <c r="E13" s="143" t="s">
        <v>68</v>
      </c>
      <c r="F13" s="303">
        <f>IF(E5="","",E5)</f>
      </c>
      <c r="G13" s="304"/>
      <c r="I13" s="143" t="s">
        <v>68</v>
      </c>
      <c r="J13" s="303">
        <f>IF(I5="","",I5)</f>
      </c>
      <c r="K13" s="304"/>
    </row>
    <row r="14" spans="1:11" ht="15">
      <c r="A14" s="146">
        <f>IF(B5="","",B5)</f>
      </c>
      <c r="B14" s="312"/>
      <c r="C14" s="313"/>
      <c r="E14" s="144">
        <f>IF(F5="","",F5)</f>
      </c>
      <c r="F14" s="319"/>
      <c r="G14" s="320"/>
      <c r="I14" s="146">
        <f>IF(J5="","",J5)</f>
      </c>
      <c r="J14" s="319"/>
      <c r="K14" s="320"/>
    </row>
    <row r="15" spans="1:11" ht="15.75" thickBot="1">
      <c r="A15" s="145">
        <f>IF(C5="","",C5)</f>
      </c>
      <c r="B15" s="307"/>
      <c r="C15" s="308"/>
      <c r="E15" s="145">
        <f>IF(G5="","",G5)</f>
      </c>
      <c r="F15" s="314"/>
      <c r="G15" s="315"/>
      <c r="I15" s="145">
        <f>IF(K5="","",K5)</f>
      </c>
      <c r="J15" s="314"/>
      <c r="K15" s="315"/>
    </row>
    <row r="16" spans="1:11" ht="63" customHeight="1" thickBot="1">
      <c r="A16" s="309">
        <f>IF(B14="","",B14/B15)</f>
      </c>
      <c r="B16" s="310"/>
      <c r="C16" s="311"/>
      <c r="E16" s="316">
        <f>IF(F14="","",F14/F15)</f>
      </c>
      <c r="F16" s="317"/>
      <c r="G16" s="318"/>
      <c r="I16" s="321">
        <f>IF(J14="","",J14/J15)</f>
      </c>
      <c r="J16" s="322"/>
      <c r="K16" s="323"/>
    </row>
    <row r="17" ht="15.75" thickBot="1"/>
    <row r="18" spans="1:11" ht="19.5" thickBot="1">
      <c r="A18" s="143" t="s">
        <v>68</v>
      </c>
      <c r="B18" s="303">
        <f>IF(A6="","",A6)</f>
      </c>
      <c r="C18" s="304"/>
      <c r="E18" s="143" t="s">
        <v>68</v>
      </c>
      <c r="F18" s="303">
        <f>IF(E6="","",E6)</f>
      </c>
      <c r="G18" s="304"/>
      <c r="I18" s="143" t="s">
        <v>68</v>
      </c>
      <c r="J18" s="303">
        <f>IF(I6="","",I6)</f>
      </c>
      <c r="K18" s="304"/>
    </row>
    <row r="19" spans="1:11" ht="15">
      <c r="A19" s="146">
        <f>IF(B6="","",B6)</f>
      </c>
      <c r="B19" s="312">
        <v>15872.59</v>
      </c>
      <c r="C19" s="313"/>
      <c r="E19" s="146">
        <f>IF(F6="","",F6)</f>
      </c>
      <c r="F19" s="319"/>
      <c r="G19" s="320"/>
      <c r="I19" s="146">
        <f>IF(J6="","",J6)</f>
      </c>
      <c r="J19" s="319"/>
      <c r="K19" s="320"/>
    </row>
    <row r="20" spans="1:11" ht="15.75" thickBot="1">
      <c r="A20" s="145">
        <f>IF(C6="","",C6)</f>
      </c>
      <c r="B20" s="307">
        <v>15900</v>
      </c>
      <c r="C20" s="308"/>
      <c r="E20" s="145">
        <f>IF(G6="","",G6)</f>
      </c>
      <c r="F20" s="314"/>
      <c r="G20" s="315"/>
      <c r="I20" s="145">
        <f>IF(K6="","",K6)</f>
      </c>
      <c r="J20" s="314"/>
      <c r="K20" s="315"/>
    </row>
    <row r="21" spans="1:11" ht="63" customHeight="1" thickBot="1">
      <c r="A21" s="309">
        <f>IF(B19="","",B19/B20)</f>
        <v>0.9982761006289308</v>
      </c>
      <c r="B21" s="310"/>
      <c r="C21" s="311"/>
      <c r="E21" s="316">
        <f>IF(F19="","",F19/F20)</f>
      </c>
      <c r="F21" s="317"/>
      <c r="G21" s="318"/>
      <c r="I21" s="321">
        <f>IF(J19="","",J19/J20)</f>
      </c>
      <c r="J21" s="322"/>
      <c r="K21" s="323"/>
    </row>
  </sheetData>
  <sheetProtection/>
  <mergeCells count="38">
    <mergeCell ref="A1:K1"/>
    <mergeCell ref="A2:K2"/>
    <mergeCell ref="J15:K15"/>
    <mergeCell ref="I16:K16"/>
    <mergeCell ref="J18:K18"/>
    <mergeCell ref="J19:K19"/>
    <mergeCell ref="F15:G15"/>
    <mergeCell ref="E16:G16"/>
    <mergeCell ref="F18:G18"/>
    <mergeCell ref="F19:G19"/>
    <mergeCell ref="J20:K20"/>
    <mergeCell ref="I21:K21"/>
    <mergeCell ref="J8:K8"/>
    <mergeCell ref="J9:K9"/>
    <mergeCell ref="J10:K10"/>
    <mergeCell ref="I11:K11"/>
    <mergeCell ref="J13:K13"/>
    <mergeCell ref="J14:K14"/>
    <mergeCell ref="F20:G20"/>
    <mergeCell ref="E21:G21"/>
    <mergeCell ref="F8:G8"/>
    <mergeCell ref="F9:G9"/>
    <mergeCell ref="F10:G10"/>
    <mergeCell ref="E11:G11"/>
    <mergeCell ref="F13:G13"/>
    <mergeCell ref="F14:G14"/>
    <mergeCell ref="B15:C15"/>
    <mergeCell ref="A16:C16"/>
    <mergeCell ref="B18:C18"/>
    <mergeCell ref="B19:C19"/>
    <mergeCell ref="B20:C20"/>
    <mergeCell ref="A21:C21"/>
    <mergeCell ref="B8:C8"/>
    <mergeCell ref="B9:C9"/>
    <mergeCell ref="B10:C10"/>
    <mergeCell ref="A11:C11"/>
    <mergeCell ref="B13:C13"/>
    <mergeCell ref="B14:C1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Itamarcio</dc:creator>
  <cp:keywords/>
  <dc:description/>
  <cp:lastModifiedBy>Rafael Castoldi</cp:lastModifiedBy>
  <cp:lastPrinted>2009-09-30T19:59:48Z</cp:lastPrinted>
  <dcterms:created xsi:type="dcterms:W3CDTF">2009-08-12T21:58:21Z</dcterms:created>
  <dcterms:modified xsi:type="dcterms:W3CDTF">2009-10-05T14:25:17Z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