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28755" windowHeight="14625" activeTab="0"/>
  </bookViews>
  <sheets>
    <sheet name="View_Generator" sheetId="1" r:id="rId1"/>
    <sheet name="View_Output" sheetId="2" r:id="rId2"/>
    <sheet name="Setup" sheetId="3" r:id="rId3"/>
  </sheets>
  <definedNames>
    <definedName name="BOOL">'Setup'!$A$10</definedName>
    <definedName name="DATETIME">'Setup'!$B$3</definedName>
    <definedName name="dbname">'View_Generator'!$B$3</definedName>
    <definedName name="DINT">'Setup'!$A$9</definedName>
    <definedName name="INT">'Setup'!$A$8</definedName>
    <definedName name="MaxBOOL">'Setup'!$C$10</definedName>
    <definedName name="MaxDINT">'Setup'!$C$9</definedName>
    <definedName name="MaxINT">'Setup'!$C$8</definedName>
    <definedName name="MaxREAL">'Setup'!$C$7</definedName>
    <definedName name="MaxSTRING">'Setup'!$C$11</definedName>
    <definedName name="MinBOOL">'Setup'!$B$10</definedName>
    <definedName name="MinDINT">'Setup'!$B$9</definedName>
    <definedName name="MinINT">'Setup'!$B$8</definedName>
    <definedName name="MinREAL">'Setup'!$B$7</definedName>
    <definedName name="MinSTRING">'Setup'!$B$11</definedName>
    <definedName name="REAL">'Setup'!$A$7</definedName>
    <definedName name="SetID">'View_Generator'!$B$12</definedName>
    <definedName name="STRING">'Setup'!$A$11</definedName>
    <definedName name="TablePrefix">'View_Generator'!$B$7</definedName>
    <definedName name="TimeStamp">'View_Generator'!$B$13</definedName>
    <definedName name="ViewName">'View_Generator'!$B$5</definedName>
  </definedNames>
  <calcPr fullCalcOnLoad="1"/>
</workbook>
</file>

<file path=xl/sharedStrings.xml><?xml version="1.0" encoding="utf-8"?>
<sst xmlns="http://schemas.openxmlformats.org/spreadsheetml/2006/main" count="69" uniqueCount="66">
  <si>
    <t>View Name</t>
  </si>
  <si>
    <t>SQL VIEW generator (virtual tables)</t>
  </si>
  <si>
    <t>Log_</t>
  </si>
  <si>
    <t>Source table prefix</t>
  </si>
  <si>
    <t>Data columns to show</t>
  </si>
  <si>
    <t>ParamID:</t>
  </si>
  <si>
    <t>Text:</t>
  </si>
  <si>
    <t>INT</t>
  </si>
  <si>
    <t>Min</t>
  </si>
  <si>
    <t>Max</t>
  </si>
  <si>
    <t>REAL</t>
  </si>
  <si>
    <t>DINT</t>
  </si>
  <si>
    <t>BOOL</t>
  </si>
  <si>
    <t>STRING</t>
  </si>
  <si>
    <t>ParamID data ranges</t>
  </si>
  <si>
    <t>Tablesuffix</t>
  </si>
  <si>
    <t>TableName</t>
  </si>
  <si>
    <t>Automatic table selection based on setup ranges</t>
  </si>
  <si>
    <t>Generated view - output</t>
  </si>
  <si>
    <t>AS</t>
  </si>
  <si>
    <t>JoinName</t>
  </si>
  <si>
    <t>Column nr</t>
  </si>
  <si>
    <t>SELECT</t>
  </si>
  <si>
    <t>Master table suffix</t>
  </si>
  <si>
    <t>DATETIME</t>
  </si>
  <si>
    <t>Select</t>
  </si>
  <si>
    <t xml:space="preserve">IF EXISTS (SELECT TABLE_NAME FROM INFORMATION_SCHEMA.VIEWS </t>
  </si>
  <si>
    <t>CREATE VIEW</t>
  </si>
  <si>
    <t>GO</t>
  </si>
  <si>
    <t>SetID</t>
  </si>
  <si>
    <t>Timestamp</t>
  </si>
  <si>
    <t>TimeStamp</t>
  </si>
  <si>
    <t>Database name</t>
  </si>
  <si>
    <t>PLCSQL</t>
  </si>
  <si>
    <t>Copy this script to the SQL server - all yellow lines</t>
  </si>
  <si>
    <t>Daily report</t>
  </si>
  <si>
    <t>General</t>
  </si>
  <si>
    <t>Get data from generated view:</t>
  </si>
  <si>
    <t>Recipe Name</t>
  </si>
  <si>
    <t>Recipe Nr</t>
  </si>
  <si>
    <t>PV_Level</t>
  </si>
  <si>
    <t>Comment</t>
  </si>
  <si>
    <t>Note: Edit only data in the orange fields</t>
  </si>
  <si>
    <t xml:space="preserve"> Start SQL Server Management Studio</t>
  </si>
  <si>
    <t>1.</t>
  </si>
  <si>
    <t>2.</t>
  </si>
  <si>
    <t>Connect to your database, and make sure it is selected in the Object Explorer. Then click on New Query</t>
  </si>
  <si>
    <t>3.</t>
  </si>
  <si>
    <t>Copy the yellow fields from this Excel sheet into the Query Window, and press Execute (F5)</t>
  </si>
  <si>
    <t>4.</t>
  </si>
  <si>
    <t>You may test the created view with the command shown under Get Data</t>
  </si>
  <si>
    <t>5.</t>
  </si>
  <si>
    <t>6.</t>
  </si>
  <si>
    <t>Enter the connection details to your SQL Server as used in SQL Server Management Studio</t>
  </si>
  <si>
    <t>7.</t>
  </si>
  <si>
    <t>Select the correct database, and select your newly created View. Select Next, Next, Finish.</t>
  </si>
  <si>
    <t>8.</t>
  </si>
  <si>
    <t>Your data will be shown in a table, where you are able to filter and sort the data</t>
  </si>
  <si>
    <t xml:space="preserve">Please note, this solution should only be used for a smaller amount of data, </t>
  </si>
  <si>
    <t>as Excel will load the complete resultset into the document, even if you filter on the data.</t>
  </si>
  <si>
    <t>Using data in Excel 2010. Open a new blank Worksheet and select Data:</t>
  </si>
  <si>
    <t>How to use the generated script</t>
  </si>
  <si>
    <t>How to use this document:</t>
  </si>
  <si>
    <t xml:space="preserve">1. Enter the ParamIDs of the data below you want to have in your virtual table. </t>
  </si>
  <si>
    <t>3. Click on the sheet View_Output, and follow the instructions on the right</t>
  </si>
  <si>
    <t>2. Enter a name for the column to be shown in text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</si>
</sst>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ourier New"/>
      <family val="3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0"/>
      <color rgb="FF000000"/>
      <name val="Courier New"/>
      <family val="3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2" fillId="30" borderId="1" xfId="52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32" borderId="7" xfId="55" applyFont="1" applyAlignment="1">
      <alignment/>
    </xf>
    <xf numFmtId="0" fontId="41" fillId="32" borderId="7" xfId="55" applyFont="1" applyAlignment="1">
      <alignment/>
    </xf>
    <xf numFmtId="0" fontId="42" fillId="32" borderId="7" xfId="55" applyFont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1.png" /><Relationship Id="rId8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1819275</xdr:colOff>
      <xdr:row>1</xdr:row>
      <xdr:rowOff>114300</xdr:rowOff>
    </xdr:from>
    <xdr:to>
      <xdr:col>2</xdr:col>
      <xdr:colOff>2143125</xdr:colOff>
      <xdr:row>15</xdr:row>
      <xdr:rowOff>133350</xdr:rowOff>
    </xdr:to>
    <xdr:sp>
      <xdr:nvSpPr>
        <xdr:cNvPr id="1" name="Straight Arrow Connector 2"/>
        <xdr:cNvSpPr>
          <a:spLocks/>
        </xdr:cNvSpPr>
      </xdr:nvSpPr>
      <xdr:spPr>
        <a:xfrm flipH="1">
          <a:off x="3105150" y="381000"/>
          <a:ext cx="2562225" cy="27622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685800</xdr:colOff>
      <xdr:row>2</xdr:row>
      <xdr:rowOff>133350</xdr:rowOff>
    </xdr:from>
    <xdr:to>
      <xdr:col>2</xdr:col>
      <xdr:colOff>2181225</xdr:colOff>
      <xdr:row>15</xdr:row>
      <xdr:rowOff>133350</xdr:rowOff>
    </xdr:to>
    <xdr:sp>
      <xdr:nvSpPr>
        <xdr:cNvPr id="2" name="Straight Arrow Connector 4"/>
        <xdr:cNvSpPr>
          <a:spLocks/>
        </xdr:cNvSpPr>
      </xdr:nvSpPr>
      <xdr:spPr>
        <a:xfrm flipH="1">
          <a:off x="4210050" y="600075"/>
          <a:ext cx="1495425" cy="25431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342900</xdr:colOff>
      <xdr:row>4</xdr:row>
      <xdr:rowOff>76200</xdr:rowOff>
    </xdr:from>
    <xdr:to>
      <xdr:col>7</xdr:col>
      <xdr:colOff>419100</xdr:colOff>
      <xdr:row>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923925"/>
          <a:ext cx="2514600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161925</xdr:colOff>
      <xdr:row>10</xdr:row>
      <xdr:rowOff>66675</xdr:rowOff>
    </xdr:from>
    <xdr:to>
      <xdr:col>7</xdr:col>
      <xdr:colOff>447675</xdr:colOff>
      <xdr:row>16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2066925"/>
          <a:ext cx="2724150" cy="1162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66675</xdr:colOff>
      <xdr:row>19</xdr:row>
      <xdr:rowOff>161925</xdr:rowOff>
    </xdr:from>
    <xdr:to>
      <xdr:col>11</xdr:col>
      <xdr:colOff>400050</xdr:colOff>
      <xdr:row>40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24700" y="3886200"/>
          <a:ext cx="5210175" cy="398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10</xdr:col>
      <xdr:colOff>400050</xdr:colOff>
      <xdr:row>66</xdr:row>
      <xdr:rowOff>95250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58025" y="8496300"/>
          <a:ext cx="4667250" cy="441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200025</xdr:colOff>
      <xdr:row>70</xdr:row>
      <xdr:rowOff>133350</xdr:rowOff>
    </xdr:from>
    <xdr:to>
      <xdr:col>9</xdr:col>
      <xdr:colOff>371475</xdr:colOff>
      <xdr:row>87</xdr:row>
      <xdr:rowOff>57150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58050" y="13716000"/>
          <a:ext cx="3829050" cy="3162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9525</xdr:colOff>
      <xdr:row>90</xdr:row>
      <xdr:rowOff>104775</xdr:rowOff>
    </xdr:from>
    <xdr:to>
      <xdr:col>11</xdr:col>
      <xdr:colOff>142875</xdr:colOff>
      <xdr:row>109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67550" y="17506950"/>
          <a:ext cx="5010150" cy="3514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112</xdr:row>
      <xdr:rowOff>0</xdr:rowOff>
    </xdr:from>
    <xdr:to>
      <xdr:col>11</xdr:col>
      <xdr:colOff>133350</xdr:colOff>
      <xdr:row>130</xdr:row>
      <xdr:rowOff>123825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058025" y="21602700"/>
          <a:ext cx="5010150" cy="3552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134</xdr:row>
      <xdr:rowOff>0</xdr:rowOff>
    </xdr:from>
    <xdr:to>
      <xdr:col>11</xdr:col>
      <xdr:colOff>295275</xdr:colOff>
      <xdr:row>149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058025" y="25803225"/>
          <a:ext cx="5172075" cy="2857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19.28125" style="4" customWidth="1"/>
    <col min="2" max="2" width="33.57421875" style="0" customWidth="1"/>
    <col min="3" max="3" width="33.28125" style="0" customWidth="1"/>
    <col min="4" max="4" width="11.140625" style="0" bestFit="1" customWidth="1"/>
    <col min="5" max="5" width="11.140625" style="0" customWidth="1"/>
    <col min="6" max="6" width="27.421875" style="0" bestFit="1" customWidth="1"/>
  </cols>
  <sheetData>
    <row r="1" spans="1:4" ht="21">
      <c r="A1" s="1" t="s">
        <v>1</v>
      </c>
      <c r="D1" s="1" t="s">
        <v>62</v>
      </c>
    </row>
    <row r="2" spans="1:4" ht="15.75">
      <c r="A2" s="3"/>
      <c r="D2" s="10" t="s">
        <v>63</v>
      </c>
    </row>
    <row r="3" spans="1:4" ht="15.75">
      <c r="A3" s="3" t="s">
        <v>32</v>
      </c>
      <c r="B3" s="2" t="s">
        <v>33</v>
      </c>
      <c r="D3" s="10" t="s">
        <v>65</v>
      </c>
    </row>
    <row r="4" spans="1:4" ht="15.75">
      <c r="A4" s="3"/>
      <c r="D4" s="10" t="s">
        <v>64</v>
      </c>
    </row>
    <row r="5" spans="1:2" ht="15">
      <c r="A5" s="3" t="s">
        <v>0</v>
      </c>
      <c r="B5" s="2" t="s">
        <v>35</v>
      </c>
    </row>
    <row r="6" spans="1:4" ht="15">
      <c r="A6" s="3"/>
      <c r="D6" s="3" t="s">
        <v>42</v>
      </c>
    </row>
    <row r="7" spans="1:2" ht="15">
      <c r="A7" s="3" t="s">
        <v>3</v>
      </c>
      <c r="B7" s="2" t="s">
        <v>2</v>
      </c>
    </row>
    <row r="8" ht="15">
      <c r="A8" s="3"/>
    </row>
    <row r="9" ht="18.75">
      <c r="A9" s="5" t="s">
        <v>4</v>
      </c>
    </row>
    <row r="10" ht="15">
      <c r="A10" s="3"/>
    </row>
    <row r="11" spans="1:2" ht="15">
      <c r="A11" s="3" t="s">
        <v>36</v>
      </c>
      <c r="B11" s="3" t="s">
        <v>6</v>
      </c>
    </row>
    <row r="12" spans="1:2" ht="15">
      <c r="A12" s="3" t="s">
        <v>29</v>
      </c>
      <c r="B12" s="2" t="s">
        <v>29</v>
      </c>
    </row>
    <row r="13" spans="1:2" ht="15">
      <c r="A13" s="3" t="s">
        <v>30</v>
      </c>
      <c r="B13" s="2" t="s">
        <v>31</v>
      </c>
    </row>
    <row r="14" ht="15">
      <c r="A14" s="3"/>
    </row>
    <row r="15" spans="1:9" ht="15">
      <c r="A15" s="3"/>
      <c r="I15" s="3" t="s">
        <v>17</v>
      </c>
    </row>
    <row r="16" spans="1:13" ht="15">
      <c r="A16" s="3" t="s">
        <v>21</v>
      </c>
      <c r="B16" s="3" t="s">
        <v>5</v>
      </c>
      <c r="C16" s="3" t="s">
        <v>6</v>
      </c>
      <c r="D16" s="3" t="s">
        <v>16</v>
      </c>
      <c r="E16" s="3" t="s">
        <v>20</v>
      </c>
      <c r="F16" s="3" t="s">
        <v>25</v>
      </c>
      <c r="I16" t="str">
        <f>REAL</f>
        <v>REAL</v>
      </c>
      <c r="J16" t="str">
        <f>INT</f>
        <v>INT</v>
      </c>
      <c r="K16" t="str">
        <f>DINT</f>
        <v>DINT</v>
      </c>
      <c r="L16" t="str">
        <f>BOOL</f>
        <v>BOOL</v>
      </c>
      <c r="M16" t="str">
        <f>STRING</f>
        <v>STRING</v>
      </c>
    </row>
    <row r="17" spans="1:13" ht="15">
      <c r="A17">
        <v>1</v>
      </c>
      <c r="B17" s="2">
        <v>30002</v>
      </c>
      <c r="C17" s="2" t="s">
        <v>38</v>
      </c>
      <c r="D17" t="str">
        <f>IF(B17&gt;0,CONCATENATE($B$7,I17,J17,K17,L17,M17),"")</f>
        <v>Log_STRING</v>
      </c>
      <c r="E17" t="str">
        <f>IF(B17&gt;0,CONCATENATE("S",A17),"")</f>
        <v>S1</v>
      </c>
      <c r="F17" t="str">
        <f>IF(B17&gt;0,CONCATENATE(E17,".ParamValue AS '",C17,"'"),"")</f>
        <v>S1.ParamValue AS 'Recipe Name'</v>
      </c>
      <c r="I17">
        <f>IF(AND(View_Generator!B17&gt;=MinREAL,View_Generator!B17&lt;=MaxREAL),REAL,"")</f>
      </c>
      <c r="J17">
        <f>IF(AND(View_Generator!B17&gt;=MinINT,View_Generator!B17&lt;=MaxINT),INT,"")</f>
      </c>
      <c r="K17">
        <f>IF(AND(View_Generator!B17&gt;=MinDINT,View_Generator!B17&lt;=MaxDINT),DINT,"")</f>
      </c>
      <c r="L17">
        <f>IF(AND(View_Generator!B17&gt;=MinBOOL,View_Generator!B17&lt;=MaxBOOL),BOOL,"")</f>
      </c>
      <c r="M17" t="str">
        <f>IF(AND(View_Generator!B17&gt;=MinSTRING,View_Generator!B17&lt;=MaxSTRING),STRING,"")</f>
        <v>STRING</v>
      </c>
    </row>
    <row r="18" spans="1:13" ht="15">
      <c r="A18">
        <v>2</v>
      </c>
      <c r="B18" s="2">
        <v>10002</v>
      </c>
      <c r="C18" s="2" t="s">
        <v>39</v>
      </c>
      <c r="D18" t="str">
        <f aca="true" t="shared" si="0" ref="D18:D36">IF(B18&gt;0,CONCATENATE($B$7,I18,J18,K18,L18,M18),"")</f>
        <v>Log_INT</v>
      </c>
      <c r="E18" t="str">
        <f aca="true" t="shared" si="1" ref="E18:E36">IF(B18&gt;0,CONCATENATE("S",A18),"")</f>
        <v>S2</v>
      </c>
      <c r="F18" t="str">
        <f aca="true" t="shared" si="2" ref="F18:F36">IF(B18&gt;0,CONCATENATE(E18,".ParamValue AS '",C18,"'"),"")</f>
        <v>S2.ParamValue AS 'Recipe Nr'</v>
      </c>
      <c r="I18">
        <f>IF(AND(View_Generator!B18&gt;=MinREAL,View_Generator!B18&lt;=MaxREAL),REAL,"")</f>
      </c>
      <c r="J18" t="str">
        <f>IF(AND(View_Generator!B18&gt;=MinINT,View_Generator!B18&lt;=MaxINT),INT,"")</f>
        <v>INT</v>
      </c>
      <c r="K18">
        <f>IF(AND(View_Generator!B18&gt;=MinDINT,View_Generator!B18&lt;=MaxDINT),DINT,"")</f>
      </c>
      <c r="L18">
        <f>IF(AND(View_Generator!B18&gt;=MinBOOL,View_Generator!B18&lt;=MaxBOOL),BOOL,"")</f>
      </c>
      <c r="M18">
        <f>IF(AND(View_Generator!B18&gt;=MinSTRING,View_Generator!B18&lt;=MaxSTRING),STRING,"")</f>
      </c>
    </row>
    <row r="19" spans="1:13" ht="15">
      <c r="A19">
        <v>3</v>
      </c>
      <c r="B19" s="2">
        <v>1</v>
      </c>
      <c r="C19" s="2" t="s">
        <v>40</v>
      </c>
      <c r="D19" t="str">
        <f t="shared" si="0"/>
        <v>Log_REAL</v>
      </c>
      <c r="E19" t="str">
        <f t="shared" si="1"/>
        <v>S3</v>
      </c>
      <c r="F19" t="str">
        <f t="shared" si="2"/>
        <v>S3.ParamValue AS 'PV_Level'</v>
      </c>
      <c r="I19" t="str">
        <f>IF(AND(View_Generator!B19&gt;=MinREAL,View_Generator!B19&lt;=MaxREAL),REAL,"")</f>
        <v>REAL</v>
      </c>
      <c r="J19">
        <f>IF(AND(View_Generator!B19&gt;=MinINT,View_Generator!B19&lt;=MaxINT),INT,"")</f>
      </c>
      <c r="K19">
        <f>IF(AND(View_Generator!B19&gt;=MinDINT,View_Generator!B19&lt;=MaxDINT),DINT,"")</f>
      </c>
      <c r="L19">
        <f>IF(AND(View_Generator!B19&gt;=MinBOOL,View_Generator!B19&lt;=MaxBOOL),BOOL,"")</f>
      </c>
      <c r="M19">
        <f>IF(AND(View_Generator!B19&gt;=MinSTRING,View_Generator!B19&lt;=MaxSTRING),STRING,"")</f>
      </c>
    </row>
    <row r="20" spans="1:13" ht="15">
      <c r="A20">
        <v>4</v>
      </c>
      <c r="B20" s="2">
        <v>30003</v>
      </c>
      <c r="C20" s="2" t="s">
        <v>41</v>
      </c>
      <c r="D20" t="str">
        <f t="shared" si="0"/>
        <v>Log_STRING</v>
      </c>
      <c r="E20" t="str">
        <f t="shared" si="1"/>
        <v>S4</v>
      </c>
      <c r="F20" t="str">
        <f t="shared" si="2"/>
        <v>S4.ParamValue AS 'Comment'</v>
      </c>
      <c r="I20">
        <f>IF(AND(View_Generator!B20&gt;=MinREAL,View_Generator!B20&lt;=MaxREAL),REAL,"")</f>
      </c>
      <c r="J20">
        <f>IF(AND(View_Generator!B20&gt;=MinINT,View_Generator!B20&lt;=MaxINT),INT,"")</f>
      </c>
      <c r="K20">
        <f>IF(AND(View_Generator!B20&gt;=MinDINT,View_Generator!B20&lt;=MaxDINT),DINT,"")</f>
      </c>
      <c r="L20">
        <f>IF(AND(View_Generator!B20&gt;=MinBOOL,View_Generator!B20&lt;=MaxBOOL),BOOL,"")</f>
      </c>
      <c r="M20" t="str">
        <f>IF(AND(View_Generator!B20&gt;=MinSTRING,View_Generator!B20&lt;=MaxSTRING),STRING,"")</f>
        <v>STRING</v>
      </c>
    </row>
    <row r="21" spans="1:13" ht="15">
      <c r="A21">
        <v>5</v>
      </c>
      <c r="B21" s="2"/>
      <c r="C21" s="2"/>
      <c r="D21">
        <f t="shared" si="0"/>
      </c>
      <c r="E21">
        <f t="shared" si="1"/>
      </c>
      <c r="F21">
        <f t="shared" si="2"/>
      </c>
      <c r="I21">
        <f>IF(AND(View_Generator!B21&gt;=MinREAL,View_Generator!B21&lt;=MaxREAL),REAL,"")</f>
      </c>
      <c r="J21">
        <f>IF(AND(View_Generator!B21&gt;=MinINT,View_Generator!B21&lt;=MaxINT),INT,"")</f>
      </c>
      <c r="K21">
        <f>IF(AND(View_Generator!B21&gt;=MinDINT,View_Generator!B21&lt;=MaxDINT),DINT,"")</f>
      </c>
      <c r="L21">
        <f>IF(AND(View_Generator!B21&gt;=MinBOOL,View_Generator!B21&lt;=MaxBOOL),BOOL,"")</f>
      </c>
      <c r="M21">
        <f>IF(AND(View_Generator!B21&gt;=MinSTRING,View_Generator!B21&lt;=MaxSTRING),STRING,"")</f>
      </c>
    </row>
    <row r="22" spans="1:13" ht="15">
      <c r="A22">
        <v>6</v>
      </c>
      <c r="B22" s="2"/>
      <c r="C22" s="2"/>
      <c r="D22">
        <f t="shared" si="0"/>
      </c>
      <c r="E22">
        <f t="shared" si="1"/>
      </c>
      <c r="F22">
        <f t="shared" si="2"/>
      </c>
      <c r="I22">
        <f>IF(AND(View_Generator!B22&gt;=MinREAL,View_Generator!B22&lt;=MaxREAL),REAL,"")</f>
      </c>
      <c r="J22">
        <f>IF(AND(View_Generator!B22&gt;=MinINT,View_Generator!B22&lt;=MaxINT),INT,"")</f>
      </c>
      <c r="K22">
        <f>IF(AND(View_Generator!B22&gt;=MinDINT,View_Generator!B22&lt;=MaxDINT),DINT,"")</f>
      </c>
      <c r="L22">
        <f>IF(AND(View_Generator!B22&gt;=MinBOOL,View_Generator!B22&lt;=MaxBOOL),BOOL,"")</f>
      </c>
      <c r="M22">
        <f>IF(AND(View_Generator!B22&gt;=MinSTRING,View_Generator!B22&lt;=MaxSTRING),STRING,"")</f>
      </c>
    </row>
    <row r="23" spans="1:13" ht="15">
      <c r="A23">
        <v>7</v>
      </c>
      <c r="B23" s="2"/>
      <c r="C23" s="2"/>
      <c r="D23">
        <f t="shared" si="0"/>
      </c>
      <c r="E23">
        <f t="shared" si="1"/>
      </c>
      <c r="F23">
        <f t="shared" si="2"/>
      </c>
      <c r="I23">
        <f>IF(AND(View_Generator!B23&gt;=MinREAL,View_Generator!B23&lt;=MaxREAL),REAL,"")</f>
      </c>
      <c r="J23">
        <f>IF(AND(View_Generator!B23&gt;=MinINT,View_Generator!B23&lt;=MaxINT),INT,"")</f>
      </c>
      <c r="K23">
        <f>IF(AND(View_Generator!B23&gt;=MinDINT,View_Generator!B23&lt;=MaxDINT),DINT,"")</f>
      </c>
      <c r="L23">
        <f>IF(AND(View_Generator!B23&gt;=MinBOOL,View_Generator!B23&lt;=MaxBOOL),BOOL,"")</f>
      </c>
      <c r="M23">
        <f>IF(AND(View_Generator!B23&gt;=MinSTRING,View_Generator!B23&lt;=MaxSTRING),STRING,"")</f>
      </c>
    </row>
    <row r="24" spans="1:13" ht="15">
      <c r="A24">
        <v>8</v>
      </c>
      <c r="B24" s="2"/>
      <c r="C24" s="2"/>
      <c r="D24">
        <f t="shared" si="0"/>
      </c>
      <c r="E24">
        <f t="shared" si="1"/>
      </c>
      <c r="F24">
        <f t="shared" si="2"/>
      </c>
      <c r="I24">
        <f>IF(AND(View_Generator!B24&gt;=MinREAL,View_Generator!B24&lt;=MaxREAL),REAL,"")</f>
      </c>
      <c r="J24">
        <f>IF(AND(View_Generator!B24&gt;=MinINT,View_Generator!B24&lt;=MaxINT),INT,"")</f>
      </c>
      <c r="K24">
        <f>IF(AND(View_Generator!B24&gt;=MinDINT,View_Generator!B24&lt;=MaxDINT),DINT,"")</f>
      </c>
      <c r="L24">
        <f>IF(AND(View_Generator!B24&gt;=MinBOOL,View_Generator!B24&lt;=MaxBOOL),BOOL,"")</f>
      </c>
      <c r="M24">
        <f>IF(AND(View_Generator!B24&gt;=MinSTRING,View_Generator!B24&lt;=MaxSTRING),STRING,"")</f>
      </c>
    </row>
    <row r="25" spans="1:13" ht="15">
      <c r="A25">
        <v>9</v>
      </c>
      <c r="B25" s="2"/>
      <c r="C25" s="2"/>
      <c r="D25">
        <f t="shared" si="0"/>
      </c>
      <c r="E25">
        <f t="shared" si="1"/>
      </c>
      <c r="F25">
        <f t="shared" si="2"/>
      </c>
      <c r="I25">
        <f>IF(AND(View_Generator!B25&gt;=MinREAL,View_Generator!B25&lt;=MaxREAL),REAL,"")</f>
      </c>
      <c r="J25">
        <f>IF(AND(View_Generator!B25&gt;=MinINT,View_Generator!B25&lt;=MaxINT),INT,"")</f>
      </c>
      <c r="K25">
        <f>IF(AND(View_Generator!B25&gt;=MinDINT,View_Generator!B25&lt;=MaxDINT),DINT,"")</f>
      </c>
      <c r="L25">
        <f>IF(AND(View_Generator!B25&gt;=MinBOOL,View_Generator!B25&lt;=MaxBOOL),BOOL,"")</f>
      </c>
      <c r="M25">
        <f>IF(AND(View_Generator!B25&gt;=MinSTRING,View_Generator!B25&lt;=MaxSTRING),STRING,"")</f>
      </c>
    </row>
    <row r="26" spans="1:13" ht="15">
      <c r="A26">
        <v>10</v>
      </c>
      <c r="B26" s="2"/>
      <c r="C26" s="2"/>
      <c r="D26">
        <f t="shared" si="0"/>
      </c>
      <c r="E26">
        <f t="shared" si="1"/>
      </c>
      <c r="F26">
        <f t="shared" si="2"/>
      </c>
      <c r="I26">
        <f>IF(AND(View_Generator!B26&gt;=MinREAL,View_Generator!B26&lt;=MaxREAL),REAL,"")</f>
      </c>
      <c r="J26">
        <f>IF(AND(View_Generator!B26&gt;=MinINT,View_Generator!B26&lt;=MaxINT),INT,"")</f>
      </c>
      <c r="K26">
        <f>IF(AND(View_Generator!B26&gt;=MinDINT,View_Generator!B26&lt;=MaxDINT),DINT,"")</f>
      </c>
      <c r="L26">
        <f>IF(AND(View_Generator!B26&gt;=MinBOOL,View_Generator!B26&lt;=MaxBOOL),BOOL,"")</f>
      </c>
      <c r="M26">
        <f>IF(AND(View_Generator!B26&gt;=MinSTRING,View_Generator!B26&lt;=MaxSTRING),STRING,"")</f>
      </c>
    </row>
    <row r="27" spans="1:13" ht="15">
      <c r="A27">
        <v>11</v>
      </c>
      <c r="B27" s="2"/>
      <c r="C27" s="2"/>
      <c r="D27">
        <f t="shared" si="0"/>
      </c>
      <c r="E27">
        <f t="shared" si="1"/>
      </c>
      <c r="F27">
        <f t="shared" si="2"/>
      </c>
      <c r="I27">
        <f>IF(AND(View_Generator!B27&gt;=MinREAL,View_Generator!B27&lt;=MaxREAL),REAL,"")</f>
      </c>
      <c r="J27">
        <f>IF(AND(View_Generator!B27&gt;=MinINT,View_Generator!B27&lt;=MaxINT),INT,"")</f>
      </c>
      <c r="K27">
        <f>IF(AND(View_Generator!B27&gt;=MinDINT,View_Generator!B27&lt;=MaxDINT),DINT,"")</f>
      </c>
      <c r="L27">
        <f>IF(AND(View_Generator!B27&gt;=MinBOOL,View_Generator!B27&lt;=MaxBOOL),BOOL,"")</f>
      </c>
      <c r="M27">
        <f>IF(AND(View_Generator!B27&gt;=MinSTRING,View_Generator!B27&lt;=MaxSTRING),STRING,"")</f>
      </c>
    </row>
    <row r="28" spans="1:13" ht="15">
      <c r="A28">
        <v>12</v>
      </c>
      <c r="B28" s="2"/>
      <c r="C28" s="2"/>
      <c r="D28">
        <f t="shared" si="0"/>
      </c>
      <c r="E28">
        <f t="shared" si="1"/>
      </c>
      <c r="F28">
        <f t="shared" si="2"/>
      </c>
      <c r="I28">
        <f>IF(AND(View_Generator!B28&gt;=MinREAL,View_Generator!B28&lt;=MaxREAL),REAL,"")</f>
      </c>
      <c r="J28">
        <f>IF(AND(View_Generator!B28&gt;=MinINT,View_Generator!B28&lt;=MaxINT),INT,"")</f>
      </c>
      <c r="K28">
        <f>IF(AND(View_Generator!B28&gt;=MinDINT,View_Generator!B28&lt;=MaxDINT),DINT,"")</f>
      </c>
      <c r="L28">
        <f>IF(AND(View_Generator!B28&gt;=MinBOOL,View_Generator!B28&lt;=MaxBOOL),BOOL,"")</f>
      </c>
      <c r="M28">
        <f>IF(AND(View_Generator!B28&gt;=MinSTRING,View_Generator!B28&lt;=MaxSTRING),STRING,"")</f>
      </c>
    </row>
    <row r="29" spans="1:13" ht="15">
      <c r="A29">
        <v>13</v>
      </c>
      <c r="B29" s="2"/>
      <c r="C29" s="2"/>
      <c r="D29">
        <f t="shared" si="0"/>
      </c>
      <c r="E29">
        <f t="shared" si="1"/>
      </c>
      <c r="F29">
        <f t="shared" si="2"/>
      </c>
      <c r="I29">
        <f>IF(AND(View_Generator!B29&gt;=MinREAL,View_Generator!B29&lt;=MaxREAL),REAL,"")</f>
      </c>
      <c r="J29">
        <f>IF(AND(View_Generator!B29&gt;=MinINT,View_Generator!B29&lt;=MaxINT),INT,"")</f>
      </c>
      <c r="K29">
        <f>IF(AND(View_Generator!B29&gt;=MinDINT,View_Generator!B29&lt;=MaxDINT),DINT,"")</f>
      </c>
      <c r="L29">
        <f>IF(AND(View_Generator!B29&gt;=MinBOOL,View_Generator!B29&lt;=MaxBOOL),BOOL,"")</f>
      </c>
      <c r="M29">
        <f>IF(AND(View_Generator!B29&gt;=MinSTRING,View_Generator!B29&lt;=MaxSTRING),STRING,"")</f>
      </c>
    </row>
    <row r="30" spans="1:13" ht="15">
      <c r="A30">
        <v>14</v>
      </c>
      <c r="B30" s="2"/>
      <c r="C30" s="2"/>
      <c r="D30">
        <f t="shared" si="0"/>
      </c>
      <c r="E30">
        <f t="shared" si="1"/>
      </c>
      <c r="F30">
        <f t="shared" si="2"/>
      </c>
      <c r="I30">
        <f>IF(AND(View_Generator!B30&gt;=MinREAL,View_Generator!B30&lt;=MaxREAL),REAL,"")</f>
      </c>
      <c r="J30">
        <f>IF(AND(View_Generator!B30&gt;=MinINT,View_Generator!B30&lt;=MaxINT),INT,"")</f>
      </c>
      <c r="K30">
        <f>IF(AND(View_Generator!B30&gt;=MinDINT,View_Generator!B30&lt;=MaxDINT),DINT,"")</f>
      </c>
      <c r="L30">
        <f>IF(AND(View_Generator!B30&gt;=MinBOOL,View_Generator!B30&lt;=MaxBOOL),BOOL,"")</f>
      </c>
      <c r="M30">
        <f>IF(AND(View_Generator!B30&gt;=MinSTRING,View_Generator!B30&lt;=MaxSTRING),STRING,"")</f>
      </c>
    </row>
    <row r="31" spans="1:13" ht="15">
      <c r="A31">
        <v>15</v>
      </c>
      <c r="B31" s="2"/>
      <c r="C31" s="2"/>
      <c r="D31">
        <f t="shared" si="0"/>
      </c>
      <c r="E31">
        <f t="shared" si="1"/>
      </c>
      <c r="F31">
        <f t="shared" si="2"/>
      </c>
      <c r="I31">
        <f>IF(AND(View_Generator!B31&gt;=MinREAL,View_Generator!B31&lt;=MaxREAL),REAL,"")</f>
      </c>
      <c r="J31">
        <f>IF(AND(View_Generator!B31&gt;=MinINT,View_Generator!B31&lt;=MaxINT),INT,"")</f>
      </c>
      <c r="K31">
        <f>IF(AND(View_Generator!B31&gt;=MinDINT,View_Generator!B31&lt;=MaxDINT),DINT,"")</f>
      </c>
      <c r="L31">
        <f>IF(AND(View_Generator!B31&gt;=MinBOOL,View_Generator!B31&lt;=MaxBOOL),BOOL,"")</f>
      </c>
      <c r="M31">
        <f>IF(AND(View_Generator!B31&gt;=MinSTRING,View_Generator!B31&lt;=MaxSTRING),STRING,"")</f>
      </c>
    </row>
    <row r="32" spans="1:13" ht="15">
      <c r="A32">
        <v>16</v>
      </c>
      <c r="B32" s="2"/>
      <c r="C32" s="2"/>
      <c r="D32">
        <f t="shared" si="0"/>
      </c>
      <c r="E32">
        <f t="shared" si="1"/>
      </c>
      <c r="F32">
        <f t="shared" si="2"/>
      </c>
      <c r="I32">
        <f>IF(AND(View_Generator!B32&gt;=MinREAL,View_Generator!B32&lt;=MaxREAL),REAL,"")</f>
      </c>
      <c r="J32">
        <f>IF(AND(View_Generator!B32&gt;=MinINT,View_Generator!B32&lt;=MaxINT),INT,"")</f>
      </c>
      <c r="K32">
        <f>IF(AND(View_Generator!B32&gt;=MinDINT,View_Generator!B32&lt;=MaxDINT),DINT,"")</f>
      </c>
      <c r="L32">
        <f>IF(AND(View_Generator!B32&gt;=MinBOOL,View_Generator!B32&lt;=MaxBOOL),BOOL,"")</f>
      </c>
      <c r="M32">
        <f>IF(AND(View_Generator!B32&gt;=MinSTRING,View_Generator!B32&lt;=MaxSTRING),STRING,"")</f>
      </c>
    </row>
    <row r="33" spans="1:13" ht="15">
      <c r="A33">
        <v>17</v>
      </c>
      <c r="B33" s="2"/>
      <c r="C33" s="2"/>
      <c r="D33">
        <f t="shared" si="0"/>
      </c>
      <c r="E33">
        <f t="shared" si="1"/>
      </c>
      <c r="F33">
        <f t="shared" si="2"/>
      </c>
      <c r="I33">
        <f>IF(AND(View_Generator!B33&gt;=MinREAL,View_Generator!B33&lt;=MaxREAL),REAL,"")</f>
      </c>
      <c r="J33">
        <f>IF(AND(View_Generator!B33&gt;=MinINT,View_Generator!B33&lt;=MaxINT),INT,"")</f>
      </c>
      <c r="K33">
        <f>IF(AND(View_Generator!B33&gt;=MinDINT,View_Generator!B33&lt;=MaxDINT),DINT,"")</f>
      </c>
      <c r="L33">
        <f>IF(AND(View_Generator!B33&gt;=MinBOOL,View_Generator!B33&lt;=MaxBOOL),BOOL,"")</f>
      </c>
      <c r="M33">
        <f>IF(AND(View_Generator!B33&gt;=MinSTRING,View_Generator!B33&lt;=MaxSTRING),STRING,"")</f>
      </c>
    </row>
    <row r="34" spans="1:13" ht="15">
      <c r="A34">
        <v>18</v>
      </c>
      <c r="B34" s="2"/>
      <c r="C34" s="2"/>
      <c r="D34">
        <f t="shared" si="0"/>
      </c>
      <c r="E34">
        <f t="shared" si="1"/>
      </c>
      <c r="F34">
        <f t="shared" si="2"/>
      </c>
      <c r="I34">
        <f>IF(AND(View_Generator!B34&gt;=MinREAL,View_Generator!B34&lt;=MaxREAL),REAL,"")</f>
      </c>
      <c r="J34">
        <f>IF(AND(View_Generator!B34&gt;=MinINT,View_Generator!B34&lt;=MaxINT),INT,"")</f>
      </c>
      <c r="K34">
        <f>IF(AND(View_Generator!B34&gt;=MinDINT,View_Generator!B34&lt;=MaxDINT),DINT,"")</f>
      </c>
      <c r="L34">
        <f>IF(AND(View_Generator!B34&gt;=MinBOOL,View_Generator!B34&lt;=MaxBOOL),BOOL,"")</f>
      </c>
      <c r="M34">
        <f>IF(AND(View_Generator!B34&gt;=MinSTRING,View_Generator!B34&lt;=MaxSTRING),STRING,"")</f>
      </c>
    </row>
    <row r="35" spans="1:13" ht="15">
      <c r="A35">
        <v>19</v>
      </c>
      <c r="B35" s="2"/>
      <c r="C35" s="2"/>
      <c r="D35">
        <f t="shared" si="0"/>
      </c>
      <c r="E35">
        <f t="shared" si="1"/>
      </c>
      <c r="F35">
        <f t="shared" si="2"/>
      </c>
      <c r="I35">
        <f>IF(AND(View_Generator!B35&gt;=MinREAL,View_Generator!B35&lt;=MaxREAL),REAL,"")</f>
      </c>
      <c r="J35">
        <f>IF(AND(View_Generator!B35&gt;=MinINT,View_Generator!B35&lt;=MaxINT),INT,"")</f>
      </c>
      <c r="K35">
        <f>IF(AND(View_Generator!B35&gt;=MinDINT,View_Generator!B35&lt;=MaxDINT),DINT,"")</f>
      </c>
      <c r="L35">
        <f>IF(AND(View_Generator!B35&gt;=MinBOOL,View_Generator!B35&lt;=MaxBOOL),BOOL,"")</f>
      </c>
      <c r="M35">
        <f>IF(AND(View_Generator!B35&gt;=MinSTRING,View_Generator!B35&lt;=MaxSTRING),STRING,"")</f>
      </c>
    </row>
    <row r="36" spans="1:13" ht="15">
      <c r="A36">
        <v>20</v>
      </c>
      <c r="B36" s="2"/>
      <c r="C36" s="2"/>
      <c r="D36">
        <f t="shared" si="0"/>
      </c>
      <c r="E36">
        <f t="shared" si="1"/>
      </c>
      <c r="F36">
        <f t="shared" si="2"/>
      </c>
      <c r="I36">
        <f>IF(AND(View_Generator!B36&gt;=MinREAL,View_Generator!B36&lt;=MaxREAL),REAL,"")</f>
      </c>
      <c r="J36">
        <f>IF(AND(View_Generator!B36&gt;=MinINT,View_Generator!B36&lt;=MaxINT),INT,"")</f>
      </c>
      <c r="K36">
        <f>IF(AND(View_Generator!B36&gt;=MinDINT,View_Generator!B36&lt;=MaxDINT),DINT,"")</f>
      </c>
      <c r="L36">
        <f>IF(AND(View_Generator!B36&gt;=MinBOOL,View_Generator!B36&lt;=MaxBOOL),BOOL,"")</f>
      </c>
      <c r="M36">
        <f>IF(AND(View_Generator!B36&gt;=MinSTRING,View_Generator!B36&lt;=MaxSTRING),STRING,"")</f>
      </c>
    </row>
    <row r="37" spans="1:2" ht="15">
      <c r="A37"/>
      <c r="B37" s="4"/>
    </row>
    <row r="38" spans="1:2" ht="15">
      <c r="A38"/>
      <c r="B38" s="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2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87.57421875" style="0" customWidth="1"/>
  </cols>
  <sheetData>
    <row r="1" spans="1:4" ht="21">
      <c r="A1" s="1" t="s">
        <v>18</v>
      </c>
      <c r="D1" s="5" t="s">
        <v>61</v>
      </c>
    </row>
    <row r="2" ht="15">
      <c r="A2" s="3" t="s">
        <v>34</v>
      </c>
    </row>
    <row r="4" spans="1:5" ht="15.75">
      <c r="A4" s="6" t="str">
        <f>CONCATENATE("USE ",CHAR(34),dbname,CHAR(34))</f>
        <v>USE "PLCSQL"</v>
      </c>
      <c r="D4" s="9" t="s">
        <v>44</v>
      </c>
      <c r="E4" s="10" t="s">
        <v>43</v>
      </c>
    </row>
    <row r="5" ht="15">
      <c r="A5" s="6" t="s">
        <v>28</v>
      </c>
    </row>
    <row r="6" ht="15">
      <c r="A6" s="7" t="s">
        <v>26</v>
      </c>
    </row>
    <row r="7" ht="15">
      <c r="A7" s="7" t="str">
        <f>CONCATENATE("WHERE TABLE_NAME = '",ViewName,"')",)</f>
        <v>WHERE TABLE_NAME = 'Daily report')</v>
      </c>
    </row>
    <row r="8" ht="15">
      <c r="A8" s="7" t="str">
        <f>CONCATENATE("DROP VIEW ",CHAR(34),ViewName,CHAR(34))</f>
        <v>DROP VIEW "Daily report"</v>
      </c>
    </row>
    <row r="9" spans="1:5" ht="15.75">
      <c r="A9" s="7" t="s">
        <v>28</v>
      </c>
      <c r="D9" s="9" t="s">
        <v>45</v>
      </c>
      <c r="E9" s="10" t="s">
        <v>46</v>
      </c>
    </row>
    <row r="10" ht="15">
      <c r="A10" s="7" t="s">
        <v>27</v>
      </c>
    </row>
    <row r="11" ht="15">
      <c r="A11" s="7" t="str">
        <f>CONCATENATE(CHAR(34),ViewName,CHAR(34))</f>
        <v>"Daily report"</v>
      </c>
    </row>
    <row r="12" ht="15">
      <c r="A12" s="7" t="s">
        <v>19</v>
      </c>
    </row>
    <row r="13" ht="15">
      <c r="A13" s="7" t="s">
        <v>22</v>
      </c>
    </row>
    <row r="14" ht="15">
      <c r="A14" s="7" t="str">
        <f>CONCATENATE("DT.SetID AS '",SetID,"',")</f>
        <v>DT.SetID AS 'SetID',</v>
      </c>
    </row>
    <row r="15" ht="15">
      <c r="A15" s="7" t="str">
        <f>CONCATENATE("DT.ParamValue AS '",DATETIME,"'",IF(View_Generator!B17&gt;0,",",""))</f>
        <v>DT.ParamValue AS 'DATETIME',</v>
      </c>
    </row>
    <row r="16" ht="15">
      <c r="A16" s="7" t="str">
        <f>CONCATENATE(View_Generator!F17,IF(View_Generator!B18&gt;0,",",""))</f>
        <v>S1.ParamValue AS 'Recipe Name',</v>
      </c>
    </row>
    <row r="17" ht="15">
      <c r="A17" s="7" t="str">
        <f>CONCATENATE(View_Generator!F18,IF(View_Generator!B19&gt;0,",",""))</f>
        <v>S2.ParamValue AS 'Recipe Nr',</v>
      </c>
    </row>
    <row r="18" ht="15">
      <c r="A18" s="7" t="str">
        <f>CONCATENATE(View_Generator!F19,IF(View_Generator!B20&gt;0,",",""))</f>
        <v>S3.ParamValue AS 'PV_Level',</v>
      </c>
    </row>
    <row r="19" spans="1:5" ht="15.75">
      <c r="A19" s="7" t="str">
        <f>CONCATENATE(View_Generator!F20,IF(View_Generator!B21&gt;0,",",""))</f>
        <v>S4.ParamValue AS 'Comment'</v>
      </c>
      <c r="D19" s="9" t="s">
        <v>47</v>
      </c>
      <c r="E19" s="10" t="s">
        <v>48</v>
      </c>
    </row>
    <row r="20" ht="15">
      <c r="A20" s="7">
        <f>CONCATENATE(View_Generator!F21,IF(View_Generator!B22&gt;0,",",""))</f>
      </c>
    </row>
    <row r="21" ht="15">
      <c r="A21" s="7">
        <f>CONCATENATE(View_Generator!F22,IF(View_Generator!B23&gt;0,",",""))</f>
      </c>
    </row>
    <row r="22" ht="15">
      <c r="A22" s="7">
        <f>CONCATENATE(View_Generator!F23,IF(View_Generator!B24&gt;0,",",""))</f>
      </c>
    </row>
    <row r="23" ht="15">
      <c r="A23" s="7">
        <f>CONCATENATE(View_Generator!F24,IF(View_Generator!B25&gt;0,",",""))</f>
      </c>
    </row>
    <row r="24" ht="15">
      <c r="A24" s="7">
        <f>CONCATENATE(View_Generator!F25,IF(View_Generator!B26&gt;0,",",""))</f>
      </c>
    </row>
    <row r="25" ht="15">
      <c r="A25" s="7">
        <f>CONCATENATE(View_Generator!F26,IF(View_Generator!B27&gt;0,",",""))</f>
      </c>
    </row>
    <row r="26" ht="15">
      <c r="A26" s="7">
        <f>CONCATENATE(View_Generator!F27,IF(View_Generator!B28&gt;0,",",""))</f>
      </c>
    </row>
    <row r="27" ht="15">
      <c r="A27" s="7">
        <f>CONCATENATE(View_Generator!F28,IF(View_Generator!B29&gt;0,",",""))</f>
      </c>
    </row>
    <row r="28" ht="15">
      <c r="A28" s="7">
        <f>CONCATENATE(View_Generator!F29,IF(View_Generator!B30&gt;0,",",""))</f>
      </c>
    </row>
    <row r="29" ht="15">
      <c r="A29" s="7">
        <f>CONCATENATE(View_Generator!F30,IF(View_Generator!B31&gt;0,",",""))</f>
      </c>
    </row>
    <row r="30" ht="15">
      <c r="A30" s="7">
        <f>CONCATENATE(View_Generator!F31,IF(View_Generator!B32&gt;0,",",""))</f>
      </c>
    </row>
    <row r="31" ht="15">
      <c r="A31" s="7">
        <f>CONCATENATE(View_Generator!F32,IF(View_Generator!B33&gt;0,",",""))</f>
      </c>
    </row>
    <row r="32" ht="15">
      <c r="A32" s="7">
        <f>CONCATENATE(View_Generator!F33,IF(View_Generator!B34&gt;0,",",""))</f>
      </c>
    </row>
    <row r="33" ht="15">
      <c r="A33" s="7">
        <f>CONCATENATE(View_Generator!F34,IF(View_Generator!B35&gt;0,",",""))</f>
      </c>
    </row>
    <row r="34" ht="15">
      <c r="A34" s="7">
        <f>CONCATENATE(View_Generator!F35,IF(View_Generator!B36&gt;0,",",""))</f>
      </c>
    </row>
    <row r="35" ht="15">
      <c r="A35" s="7">
        <f>CONCATENATE(View_Generator!F36,IF(View_Generator!B37&gt;0,",",""))</f>
      </c>
    </row>
    <row r="36" ht="15">
      <c r="A36" s="7">
        <f>CONCATENATE(View_Generator!F37,IF(View_Generator!B38&gt;0,",",""))</f>
      </c>
    </row>
    <row r="37" ht="15">
      <c r="A37" s="7" t="str">
        <f>CONCATENATE("FROM ",TablePrefix,DATETIME," DT ")</f>
        <v>FROM Log_DATETIME DT </v>
      </c>
    </row>
    <row r="38" ht="15">
      <c r="A38" s="7" t="str">
        <f>IF(View_Generator!B17&gt;0,CONCATENATE("LEFT JOIN ",View_Generator!D17," ",View_Generator!E17," ON DT.SetID=",View_Generator!E17,".SetID AND ",View_Generator!E17,".ParamID=",View_Generator!B17),"")</f>
        <v>LEFT JOIN Log_STRING S1 ON DT.SetID=S1.SetID AND S1.ParamID=30002</v>
      </c>
    </row>
    <row r="39" ht="15">
      <c r="A39" s="7" t="str">
        <f>IF(View_Generator!B18&gt;0,CONCATENATE("LEFT JOIN ",View_Generator!D18," ",View_Generator!E18," ON DT.SetID=",View_Generator!E18,".SetID AND ",View_Generator!E18,".ParamID=",View_Generator!B18),"")</f>
        <v>LEFT JOIN Log_INT S2 ON DT.SetID=S2.SetID AND S2.ParamID=10002</v>
      </c>
    </row>
    <row r="40" ht="15">
      <c r="A40" s="7" t="str">
        <f>IF(View_Generator!B19&gt;0,CONCATENATE("LEFT JOIN ",View_Generator!D19," ",View_Generator!E19," ON DT.SetID=",View_Generator!E19,".SetID AND ",View_Generator!E19,".ParamID=",View_Generator!B19),"")</f>
        <v>LEFT JOIN Log_REAL S3 ON DT.SetID=S3.SetID AND S3.ParamID=1</v>
      </c>
    </row>
    <row r="41" ht="15">
      <c r="A41" s="7" t="str">
        <f>IF(View_Generator!B20&gt;0,CONCATENATE("LEFT JOIN ",View_Generator!D20," ",View_Generator!E20," ON DT.SetID=",View_Generator!E20,".SetID AND ",View_Generator!E20,".ParamID=",View_Generator!B20),"")</f>
        <v>LEFT JOIN Log_STRING S4 ON DT.SetID=S4.SetID AND S4.ParamID=30003</v>
      </c>
    </row>
    <row r="42" ht="15">
      <c r="A42" s="7">
        <f>IF(View_Generator!B21&gt;0,CONCATENATE("LEFT JOIN ",View_Generator!D21," ",View_Generator!E21," ON DT.SetID=",View_Generator!E21,".SetID AND ",View_Generator!E21,".ParamID=",View_Generator!B21),"")</f>
      </c>
    </row>
    <row r="43" spans="1:5" ht="15.75">
      <c r="A43" s="7">
        <f>IF(View_Generator!B22&gt;0,CONCATENATE("LEFT JOIN ",View_Generator!D22," ",View_Generator!E22," ON DT.SetID=",View_Generator!E22,".SetID AND ",View_Generator!E22,".ParamID=",View_Generator!B22),"")</f>
      </c>
      <c r="D43" s="9" t="s">
        <v>49</v>
      </c>
      <c r="E43" s="10" t="s">
        <v>50</v>
      </c>
    </row>
    <row r="44" ht="15">
      <c r="A44" s="7">
        <f>IF(View_Generator!B23&gt;0,CONCATENATE("LEFT JOIN ",View_Generator!D23," ",View_Generator!E23," ON DT.SetID=",View_Generator!E23,".SetID AND ",View_Generator!E23,".ParamID=",View_Generator!B23),"")</f>
      </c>
    </row>
    <row r="45" ht="15">
      <c r="A45" s="7">
        <f>IF(View_Generator!B24&gt;0,CONCATENATE("LEFT JOIN ",View_Generator!D24," ",View_Generator!E24," ON DT.SetID=",View_Generator!E24,".SetID AND ",View_Generator!E24,".ParamID=",View_Generator!B24),"")</f>
      </c>
    </row>
    <row r="46" ht="15">
      <c r="A46" s="7">
        <f>IF(View_Generator!B25&gt;0,CONCATENATE("LEFT JOIN ",View_Generator!D25," ",View_Generator!E25," ON DT.SetID=",View_Generator!E25,".SetID AND ",View_Generator!E25,".ParamID=",View_Generator!B25),"")</f>
      </c>
    </row>
    <row r="47" ht="15">
      <c r="A47" s="7">
        <f>IF(View_Generator!B26&gt;0,CONCATENATE("LEFT JOIN ",View_Generator!D26," ",View_Generator!E26," ON DT.SetID=",View_Generator!E26,".SetID AND ",View_Generator!E26,".ParamID=",View_Generator!B26),"")</f>
      </c>
    </row>
    <row r="48" ht="15">
      <c r="A48" s="7">
        <f>IF(View_Generator!B27&gt;0,CONCATENATE("LEFT JOIN ",View_Generator!D27," ",View_Generator!E27," ON DT.SetID=",View_Generator!E27,".SetID AND ",View_Generator!E27,".ParamID=",View_Generator!B27),"")</f>
      </c>
    </row>
    <row r="49" ht="15">
      <c r="A49" s="7">
        <f>IF(View_Generator!B28&gt;0,CONCATENATE("LEFT JOIN ",View_Generator!D28," ",View_Generator!E28," ON DT.SetID=",View_Generator!E28,".SetID AND ",View_Generator!E28,".ParamID=",View_Generator!B28),"")</f>
      </c>
    </row>
    <row r="50" ht="15">
      <c r="A50" s="7">
        <f>IF(View_Generator!B29&gt;0,CONCATENATE("LEFT JOIN ",View_Generator!D29," ",View_Generator!E29," ON DT.SetID=",View_Generator!E29,".SetID AND ",View_Generator!E29,".ParamID=",View_Generator!B29),"")</f>
      </c>
    </row>
    <row r="51" ht="15">
      <c r="A51" s="7">
        <f>IF(View_Generator!B30&gt;0,CONCATENATE("LEFT JOIN ",View_Generator!D30," ",View_Generator!E30," ON DT.SetID=",View_Generator!E30,".SetID AND ",View_Generator!E30,".ParamID=",View_Generator!B30),"")</f>
      </c>
    </row>
    <row r="52" ht="15">
      <c r="A52" s="7">
        <f>IF(View_Generator!B31&gt;0,CONCATENATE("LEFT JOIN ",View_Generator!D31," ",View_Generator!E31," ON DT.SetID=",View_Generator!E31,".SetID AND ",View_Generator!E31,".ParamID=",View_Generator!B31),"")</f>
      </c>
    </row>
    <row r="53" ht="15">
      <c r="A53" s="7">
        <f>IF(View_Generator!B32&gt;0,CONCATENATE("LEFT JOIN ",View_Generator!D32," ",View_Generator!E32," ON DT.SetID=",View_Generator!E32,".SetID AND ",View_Generator!E32,".ParamID=",View_Generator!B32),"")</f>
      </c>
    </row>
    <row r="54" ht="15">
      <c r="A54" s="7">
        <f>IF(View_Generator!B33&gt;0,CONCATENATE("LEFT JOIN ",View_Generator!D33," ",View_Generator!E33," ON DT.SetID=",View_Generator!E33,".SetID AND ",View_Generator!E33,".ParamID=",View_Generator!B33),"")</f>
      </c>
    </row>
    <row r="55" ht="15">
      <c r="A55" s="7">
        <f>IF(View_Generator!B34&gt;0,CONCATENATE("LEFT JOIN ",View_Generator!D34," ",View_Generator!E34," ON DT.SetID=",View_Generator!E34,".SetID AND ",View_Generator!E34,".ParamID=",View_Generator!B34),"")</f>
      </c>
    </row>
    <row r="56" ht="15">
      <c r="A56" s="7">
        <f>IF(View_Generator!B35&gt;0,CONCATENATE("LEFT JOIN ",View_Generator!D35," ",View_Generator!E35," ON DT.SetID=",View_Generator!E35,".SetID AND ",View_Generator!E35,".ParamID=",View_Generator!B35),"")</f>
      </c>
    </row>
    <row r="57" ht="15">
      <c r="A57" s="7">
        <f>IF(View_Generator!B36&gt;0,CONCATENATE("LEFT JOIN ",View_Generator!D36," ",View_Generator!E36," ON DT.SetID=",View_Generator!E36,".SetID AND ",View_Generator!E36,".ParamID=",View_Generator!B36),"")</f>
      </c>
    </row>
    <row r="58" ht="15">
      <c r="A58" s="7">
        <f>IF(View_Generator!B37&gt;0,CONCATENATE("LEFT JOIN ",View_Generator!D37," ",View_Generator!E37," ON DT.SetID AND ",View_Generator!E37,".ParamID=",View_Generator!B37),"")</f>
      </c>
    </row>
    <row r="63" ht="21">
      <c r="A63" s="1" t="s">
        <v>37</v>
      </c>
    </row>
    <row r="64" ht="18.75">
      <c r="A64" s="8" t="str">
        <f>CONCATENATE("SELECT * FROM ",CHAR(34),ViewName,CHAR(34))</f>
        <v>SELECT * FROM "Daily report"</v>
      </c>
    </row>
    <row r="70" spans="4:5" ht="15.75">
      <c r="D70" s="9" t="s">
        <v>51</v>
      </c>
      <c r="E70" s="10" t="s">
        <v>60</v>
      </c>
    </row>
    <row r="90" spans="4:5" ht="15.75">
      <c r="D90" s="9" t="s">
        <v>52</v>
      </c>
      <c r="E90" s="10" t="s">
        <v>53</v>
      </c>
    </row>
    <row r="111" spans="4:5" ht="15.75">
      <c r="D111" s="9" t="s">
        <v>54</v>
      </c>
      <c r="E111" s="10" t="s">
        <v>55</v>
      </c>
    </row>
    <row r="133" spans="4:5" ht="15.75">
      <c r="D133" s="9" t="s">
        <v>56</v>
      </c>
      <c r="E133" s="10" t="s">
        <v>57</v>
      </c>
    </row>
    <row r="151" ht="15">
      <c r="E151" t="s">
        <v>58</v>
      </c>
    </row>
    <row r="152" ht="15">
      <c r="E152" t="s">
        <v>59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7.421875" style="0" bestFit="1" customWidth="1"/>
    <col min="2" max="2" width="10.00390625" style="0" customWidth="1"/>
  </cols>
  <sheetData>
    <row r="1" ht="21">
      <c r="A1" s="1" t="s">
        <v>14</v>
      </c>
    </row>
    <row r="3" spans="1:2" ht="15">
      <c r="A3" t="s">
        <v>23</v>
      </c>
      <c r="B3" s="2" t="s">
        <v>24</v>
      </c>
    </row>
    <row r="6" spans="1:3" ht="15">
      <c r="A6" t="s">
        <v>15</v>
      </c>
      <c r="B6" t="s">
        <v>8</v>
      </c>
      <c r="C6" t="s">
        <v>9</v>
      </c>
    </row>
    <row r="7" spans="1:3" ht="15">
      <c r="A7" t="s">
        <v>10</v>
      </c>
      <c r="B7" s="2">
        <v>1</v>
      </c>
      <c r="C7" s="2">
        <v>9999</v>
      </c>
    </row>
    <row r="8" spans="1:3" ht="15">
      <c r="A8" t="s">
        <v>7</v>
      </c>
      <c r="B8" s="2">
        <v>10000</v>
      </c>
      <c r="C8" s="2">
        <v>14999</v>
      </c>
    </row>
    <row r="9" spans="1:3" ht="15">
      <c r="A9" t="s">
        <v>11</v>
      </c>
      <c r="B9" s="2">
        <v>15000</v>
      </c>
      <c r="C9" s="2">
        <v>19999</v>
      </c>
    </row>
    <row r="10" spans="1:3" ht="15">
      <c r="A10" t="s">
        <v>12</v>
      </c>
      <c r="B10" s="2">
        <v>20000</v>
      </c>
      <c r="C10" s="2">
        <v>29999</v>
      </c>
    </row>
    <row r="11" spans="1:3" ht="15">
      <c r="A11" t="s">
        <v>13</v>
      </c>
      <c r="B11" s="2">
        <v>30000</v>
      </c>
      <c r="C11" s="2">
        <v>39999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Automatic Syd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Jorsal</dc:creator>
  <cp:keywords/>
  <dc:description/>
  <cp:lastModifiedBy>Anders Jorsal</cp:lastModifiedBy>
  <dcterms:created xsi:type="dcterms:W3CDTF">2012-10-23T10:39:16Z</dcterms:created>
  <dcterms:modified xsi:type="dcterms:W3CDTF">2012-10-24T23:40:27Z</dcterms:modified>
  <cp:category/>
  <cp:version/>
  <cp:contentType/>
  <cp:contentStatus/>
</cp:coreProperties>
</file>