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Kid_Docs\xl\folks\"/>
    </mc:Choice>
  </mc:AlternateContent>
  <xr:revisionPtr revIDLastSave="0" documentId="13_ncr:1_{FB91C500-0E3B-411D-A462-87FE1CBF45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id" sheetId="10" r:id="rId1"/>
    <sheet name="Pivot" sheetId="8" r:id="rId2"/>
    <sheet name="SUmmary" sheetId="9" r:id="rId3"/>
    <sheet name="RECAP DATA" sheetId="7" r:id="rId4"/>
  </sheets>
  <definedNames>
    <definedName name="_xlnm._FilterDatabase" localSheetId="3" hidden="1">'RECAP DATA'!$A$5:$E$103</definedName>
  </definedNames>
  <calcPr calcId="191029"/>
  <pivotCaches>
    <pivotCache cacheId="0" r:id="rId5"/>
    <pivotCache cacheId="4" r:id="rId6"/>
  </pivotCaches>
</workbook>
</file>

<file path=xl/calcChain.xml><?xml version="1.0" encoding="utf-8"?>
<calcChain xmlns="http://schemas.openxmlformats.org/spreadsheetml/2006/main">
  <c r="O15" i="10" l="1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8" i="10"/>
  <c r="O9" i="10"/>
  <c r="O10" i="10"/>
  <c r="O11" i="10"/>
  <c r="O12" i="10"/>
  <c r="O13" i="10"/>
  <c r="O14" i="10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7" i="7"/>
  <c r="E82" i="7"/>
  <c r="B6" i="9" l="1"/>
  <c r="E4" i="7"/>
  <c r="E10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Kid</author>
  </authors>
  <commentList>
    <comment ref="E7" authorId="0" shapeId="0" xr:uid="{B56F80F8-0D7F-44D4-A743-063A570674DD}">
      <text>
        <r>
          <rPr>
            <b/>
            <sz val="9"/>
            <color indexed="81"/>
            <rFont val="Tahoma"/>
            <charset val="1"/>
          </rPr>
          <t>Mr. Kid:</t>
        </r>
        <r>
          <rPr>
            <sz val="9"/>
            <color indexed="81"/>
            <rFont val="Tahoma"/>
            <charset val="1"/>
          </rPr>
          <t xml:space="preserve">
yang diberi warna adalah dummy data untuk contoh</t>
        </r>
      </text>
    </comment>
    <comment ref="O7" authorId="0" shapeId="0" xr:uid="{617B5B14-420D-46A3-81BF-42FAA8DED6C0}">
      <text>
        <r>
          <rPr>
            <b/>
            <sz val="9"/>
            <color indexed="81"/>
            <rFont val="Tahoma"/>
            <charset val="1"/>
          </rPr>
          <t>Mr. Kid:</t>
        </r>
        <r>
          <rPr>
            <sz val="9"/>
            <color indexed="81"/>
            <rFont val="Tahoma"/>
            <charset val="1"/>
          </rPr>
          <t xml:space="preserve">
dengan formula</t>
        </r>
      </text>
    </comment>
  </commentList>
</comments>
</file>

<file path=xl/sharedStrings.xml><?xml version="1.0" encoding="utf-8"?>
<sst xmlns="http://schemas.openxmlformats.org/spreadsheetml/2006/main" count="631" uniqueCount="137">
  <si>
    <t>Type</t>
  </si>
  <si>
    <t>Date</t>
  </si>
  <si>
    <t>Hendriansyah Hendriansyah</t>
  </si>
  <si>
    <t>Achmad Achmad</t>
  </si>
  <si>
    <t>Hermansyah Hermansyah</t>
  </si>
  <si>
    <t>Yudhi Cahyadi</t>
  </si>
  <si>
    <t>Nanang Apriyanto</t>
  </si>
  <si>
    <t>Andy  Eko Sulistiawan</t>
  </si>
  <si>
    <t>No</t>
  </si>
  <si>
    <t>Time</t>
  </si>
  <si>
    <t>Interval</t>
  </si>
  <si>
    <t>Site</t>
  </si>
  <si>
    <t>Row Labels</t>
  </si>
  <si>
    <t>Grand Total</t>
  </si>
  <si>
    <t>Column Labels</t>
  </si>
  <si>
    <t>:31</t>
  </si>
  <si>
    <t>:33</t>
  </si>
  <si>
    <t>:35</t>
  </si>
  <si>
    <t>:36</t>
  </si>
  <si>
    <t>:37</t>
  </si>
  <si>
    <t>:39</t>
  </si>
  <si>
    <t>:47</t>
  </si>
  <si>
    <t>:48</t>
  </si>
  <si>
    <t>:49</t>
  </si>
  <si>
    <t>:50</t>
  </si>
  <si>
    <t>:57</t>
  </si>
  <si>
    <t>(All)</t>
  </si>
  <si>
    <t>Interval more than 30 minutes</t>
  </si>
  <si>
    <t xml:space="preserve">Site </t>
  </si>
  <si>
    <t>More 
Than
30 Minutes</t>
  </si>
  <si>
    <t>More 
Than
60 Minutes</t>
  </si>
  <si>
    <t xml:space="preserve">Greater equal than </t>
  </si>
  <si>
    <t>A</t>
  </si>
  <si>
    <t>B</t>
  </si>
  <si>
    <t>C</t>
  </si>
  <si>
    <t>Reported By</t>
  </si>
  <si>
    <t>Post</t>
  </si>
  <si>
    <t>Type2</t>
  </si>
  <si>
    <t>Location</t>
  </si>
  <si>
    <t>Category</t>
  </si>
  <si>
    <t>Details</t>
  </si>
  <si>
    <t>Latitude</t>
  </si>
  <si>
    <t>Longitude</t>
  </si>
  <si>
    <t>Tour Multi Exception</t>
  </si>
  <si>
    <t>WTC 1</t>
  </si>
  <si>
    <t>WTC 1 - Corridor 9th Floor</t>
  </si>
  <si>
    <t>WTC 1 - 17th Staircase 3</t>
  </si>
  <si>
    <t>WTC 1 - 16th Staircase 4</t>
  </si>
  <si>
    <t>WTC 1 - 9th Corridor Executive Lift</t>
  </si>
  <si>
    <t>Contractor list Jakarta Land</t>
  </si>
  <si>
    <t>Security Guard</t>
  </si>
  <si>
    <t>WTC 1 - 11th Staircase 3</t>
  </si>
  <si>
    <t>WTC 1 - 4th Pantry Zona A</t>
  </si>
  <si>
    <t>WTC 1 - Corridor 15th Floor</t>
  </si>
  <si>
    <t>Securitas - Building Patrol Handover Report</t>
  </si>
  <si>
    <t>WTC 1 - 19th Staircase 2</t>
  </si>
  <si>
    <t>WTC 1 - Top Floor Staircase 2</t>
  </si>
  <si>
    <t>WTC 1 - Toilet Male Zone A on 1st Floor</t>
  </si>
  <si>
    <t>Mulai</t>
  </si>
  <si>
    <t>Sampai</t>
  </si>
  <si>
    <t>Grup</t>
  </si>
  <si>
    <t>1. Up to 30min</t>
  </si>
  <si>
    <t>2. More than 30min</t>
  </si>
  <si>
    <t>3. More than 60min</t>
  </si>
  <si>
    <t>(blank)</t>
  </si>
  <si>
    <t>:00</t>
  </si>
  <si>
    <t>:01</t>
  </si>
  <si>
    <t>:02</t>
  </si>
  <si>
    <t>:03</t>
  </si>
  <si>
    <t>:04</t>
  </si>
  <si>
    <t>:05</t>
  </si>
  <si>
    <t>:06</t>
  </si>
  <si>
    <t>:07</t>
  </si>
  <si>
    <t>:08</t>
  </si>
  <si>
    <t>:09</t>
  </si>
  <si>
    <t>:11</t>
  </si>
  <si>
    <t>:12</t>
  </si>
  <si>
    <t>:13</t>
  </si>
  <si>
    <t>:14</t>
  </si>
  <si>
    <t>:15</t>
  </si>
  <si>
    <t>:16</t>
  </si>
  <si>
    <t>:17</t>
  </si>
  <si>
    <t>:18</t>
  </si>
  <si>
    <t>:19</t>
  </si>
  <si>
    <t>:20</t>
  </si>
  <si>
    <t>:21</t>
  </si>
  <si>
    <t>:22</t>
  </si>
  <si>
    <t>:25</t>
  </si>
  <si>
    <t>:26</t>
  </si>
  <si>
    <t>:27</t>
  </si>
  <si>
    <t>:29</t>
  </si>
  <si>
    <t>Irwanto Irwanto</t>
  </si>
  <si>
    <t>9 PM</t>
  </si>
  <si>
    <t>10 PM</t>
  </si>
  <si>
    <t>Kardiono Kardiono</t>
  </si>
  <si>
    <t>6 AM</t>
  </si>
  <si>
    <t>Sindu Pramono</t>
  </si>
  <si>
    <t>2 AM</t>
  </si>
  <si>
    <t>WTC 1 - Corridor 7th Floor</t>
  </si>
  <si>
    <t>WTC 1 - 6th Corridor Service Lift</t>
  </si>
  <si>
    <t>WTC 1 - Corridor 8th Floor</t>
  </si>
  <si>
    <t>WTC 1 - Corridor 6th Floor</t>
  </si>
  <si>
    <t>WTC 1 - Corridor 10th Floor</t>
  </si>
  <si>
    <t>WTC 1 - Corridor 11th Floor</t>
  </si>
  <si>
    <t>WTC 1 - Corridor 13th Floor</t>
  </si>
  <si>
    <t>WTC 1 - Corridor 14th Floor</t>
  </si>
  <si>
    <t>WTC 1 - Corridor 12th Floor</t>
  </si>
  <si>
    <t>WTC 1 - 11th Pantry Zona A</t>
  </si>
  <si>
    <t>WTC 1 - 11th Corridor Executive Lift</t>
  </si>
  <si>
    <t>WTC 1 - Corridor 3rd Floor</t>
  </si>
  <si>
    <t>WTC 1 - Corridor 17th Floor</t>
  </si>
  <si>
    <t>WTC 1 - Corridor 18th Floor</t>
  </si>
  <si>
    <t>WTC 1 - Toilet Male Zone A on 5th Floor</t>
  </si>
  <si>
    <t>WTC 1 - Corridor 5th Floor</t>
  </si>
  <si>
    <t>WTC 1 - Corridor 1st Floor</t>
  </si>
  <si>
    <t>WTC 1 - 11th Floor Staircase 1</t>
  </si>
  <si>
    <t>WTC 1 - 8th Pantry Zona A</t>
  </si>
  <si>
    <t>WTC 1 - Top Floor Staircase 1</t>
  </si>
  <si>
    <t>WTC 1 - Toilet Male Zone A on 14th Floor</t>
  </si>
  <si>
    <t>WTC 1 - 20th Staircase 4</t>
  </si>
  <si>
    <t>WTC 1 - Toilet Male Zone B on 6th Floor</t>
  </si>
  <si>
    <t>WTC 1 - Toilet Female Zone B on 6th Floor</t>
  </si>
  <si>
    <t>WTC 1 - 4th Staircase 3</t>
  </si>
  <si>
    <t>WTC 1 - 5th Pantry Zona B</t>
  </si>
  <si>
    <t>WTC 1- Toilet Male Zone A on 15th Floor</t>
  </si>
  <si>
    <t>WTC 1 - 9th Pantry Zona A</t>
  </si>
  <si>
    <t>WTC 1 - 12th Staircase 1</t>
  </si>
  <si>
    <t>WTC 1 - 10th Staircase 2</t>
  </si>
  <si>
    <t>WTC 1 - 21st Staircase 4</t>
  </si>
  <si>
    <t>WTC 1 - 21st Floor Staircase 1</t>
  </si>
  <si>
    <t>WTC 1 - REQUEST MAINTENANCE</t>
  </si>
  <si>
    <t>WTC 1 - 16th Corridor Service Lift</t>
  </si>
  <si>
    <t>WTC 1 - 8th Staircase 1</t>
  </si>
  <si>
    <t>WTC 1 - 4th Staircase 1</t>
  </si>
  <si>
    <t>WTC 1 - 2nd Staircase 2</t>
  </si>
  <si>
    <t>WTC 1 - 3rd Staircase 1</t>
  </si>
  <si>
    <t>Count of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</si>
</sst>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\-\ mmmm\ \-\ yyyy"/>
    <numFmt numFmtId="165" formatCode="[$-409]h:mm\ AM/PM;@"/>
    <numFmt numFmtId="166" formatCode="h:mm;@"/>
    <numFmt numFmtId="167" formatCode="[h]:mm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/>
      <top style="thin">
        <color indexed="65"/>
      </top>
      <bottom style="thin">
        <color rgb="FF999999"/>
      </bottom>
      <diagonal/>
    </border>
    <border>
      <left/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6" xfId="0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1" xfId="0" applyBorder="1" applyAlignment="1">
      <alignment horizontal="left" indent="1"/>
    </xf>
    <xf numFmtId="164" fontId="0" fillId="0" borderId="1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vertical="center"/>
    </xf>
    <xf numFmtId="14" fontId="0" fillId="0" borderId="0" xfId="0" applyNumberFormat="1"/>
    <xf numFmtId="21" fontId="0" fillId="0" borderId="0" xfId="0" applyNumberFormat="1"/>
    <xf numFmtId="21" fontId="0" fillId="2" borderId="0" xfId="0" applyNumberFormat="1" applyFill="1"/>
    <xf numFmtId="0" fontId="0" fillId="0" borderId="9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9" xfId="0" applyBorder="1" applyAlignment="1">
      <alignment horizontal="left" indent="1"/>
    </xf>
    <xf numFmtId="0" fontId="0" fillId="0" borderId="0" xfId="0" applyNumberFormat="1"/>
    <xf numFmtId="0" fontId="0" fillId="3" borderId="0" xfId="0" applyFill="1"/>
    <xf numFmtId="0" fontId="0" fillId="0" borderId="13" xfId="0" applyBorder="1"/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NumberFormat="1" applyBorder="1"/>
    <xf numFmtId="0" fontId="0" fillId="0" borderId="14" xfId="0" applyNumberFormat="1" applyBorder="1"/>
    <xf numFmtId="0" fontId="0" fillId="0" borderId="12" xfId="0" applyNumberFormat="1" applyBorder="1"/>
    <xf numFmtId="0" fontId="0" fillId="0" borderId="15" xfId="0" applyNumberFormat="1" applyBorder="1"/>
    <xf numFmtId="0" fontId="0" fillId="0" borderId="16" xfId="0" applyNumberFormat="1" applyBorder="1"/>
  </cellXfs>
  <cellStyles count="1">
    <cellStyle name="Normal" xfId="0" builtinId="0"/>
  </cellStyles>
  <dxfs count="7">
    <dxf>
      <font>
        <b/>
        <i val="0"/>
      </font>
      <fill>
        <patternFill>
          <bgColor rgb="FFFF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0" formatCode="General"/>
    </dxf>
    <dxf>
      <numFmt numFmtId="26" formatCode="hh:mm:ss"/>
    </dxf>
    <dxf>
      <numFmt numFmtId="26" formatCode="hh:mm:ss"/>
    </dxf>
    <dxf>
      <numFmt numFmtId="26" formatCode="hh:mm:ss"/>
    </dxf>
    <dxf>
      <numFmt numFmtId="19" formatCode="yyyy/mm/dd"/>
    </dxf>
  </dxfs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hja Budhiman" refreshedDate="44267.70737546296" createdVersion="6" refreshedVersion="6" minRefreshableVersion="3" recordCount="98" xr:uid="{22587A1C-24BF-40AB-A183-14EC234635DC}">
  <cacheSource type="worksheet">
    <worksheetSource ref="A5:E103" sheet="RECAP DATA"/>
  </cacheSource>
  <cacheFields count="17">
    <cacheField name="No" numFmtId="0">
      <sharedItems containsSemiMixedTypes="0" containsString="0" containsNumber="1" containsInteger="1" minValue="1" maxValue="98"/>
    </cacheField>
    <cacheField name="Type" numFmtId="0">
      <sharedItems/>
    </cacheField>
    <cacheField name="Date" numFmtId="164">
      <sharedItems containsSemiMixedTypes="0" containsNonDate="0" containsDate="1" containsString="0" minDate="2021-03-07T00:00:00" maxDate="2021-03-09T00:00:00" count="2">
        <d v="2021-03-07T00:00:00"/>
        <d v="2021-03-08T00:00:00"/>
      </sharedItems>
    </cacheField>
    <cacheField name="Time" numFmtId="165">
      <sharedItems containsSemiMixedTypes="0" containsNonDate="0" containsDate="1" containsString="0" minDate="1899-12-30T01:03:00" maxDate="1899-12-31T00:57:00" count="86">
        <d v="1899-12-30T06:34:00"/>
        <d v="1899-12-30T06:35:00"/>
        <d v="1899-12-30T07:32:00"/>
        <d v="1899-12-30T07:59:00"/>
        <d v="1899-12-30T08:07:00"/>
        <d v="1899-12-30T08:14:00"/>
        <d v="1899-12-30T08:16:00"/>
        <d v="1899-12-30T08:19:00"/>
        <d v="1899-12-30T08:24:00"/>
        <d v="1899-12-30T08:25:00"/>
        <d v="1899-12-30T08:29:00"/>
        <d v="1899-12-30T08:31:00"/>
        <d v="1899-12-30T08:33:00"/>
        <d v="1899-12-30T08:34:00"/>
        <d v="1899-12-30T08:41:00"/>
        <d v="1899-12-30T08:47:00"/>
        <d v="1899-12-30T08:51:00"/>
        <d v="1899-12-30T09:03:00"/>
        <d v="1899-12-30T09:06:00"/>
        <d v="1899-12-30T09:56:00"/>
        <d v="1899-12-30T10:04:00"/>
        <d v="1899-12-30T10:05:00"/>
        <d v="1899-12-30T10:26:00"/>
        <d v="1899-12-30T10:43:00"/>
        <d v="1899-12-30T10:57:00"/>
        <d v="1899-12-30T11:04:00"/>
        <d v="1899-12-30T11:26:00"/>
        <d v="1899-12-30T12:47:00"/>
        <d v="1899-12-30T13:23:00"/>
        <d v="1899-12-30T14:10:00"/>
        <d v="1899-12-30T14:22:00"/>
        <d v="1899-12-30T14:25:00"/>
        <d v="1899-12-30T14:40:00"/>
        <d v="1899-12-30T15:05:00"/>
        <d v="1899-12-30T15:53:00"/>
        <d v="1899-12-30T16:26:00"/>
        <d v="1899-12-30T16:29:00"/>
        <d v="1899-12-30T16:34:00"/>
        <d v="1899-12-30T16:39:00"/>
        <d v="1899-12-30T16:58:00"/>
        <d v="1899-12-30T17:02:00"/>
        <d v="1899-12-30T17:49:00"/>
        <d v="1899-12-30T18:36:00"/>
        <d v="1899-12-30T19:05:00"/>
        <d v="1899-12-30T19:42:00"/>
        <d v="1899-12-30T20:21:00"/>
        <d v="1899-12-30T20:22:00"/>
        <d v="1899-12-30T20:23:00"/>
        <d v="1899-12-30T20:24:00"/>
        <d v="1899-12-30T20:29:00"/>
        <d v="1899-12-30T20:30:00"/>
        <d v="1899-12-30T20:36:00"/>
        <d v="1899-12-30T20:48:00"/>
        <d v="1899-12-30T20:59:00"/>
        <d v="1899-12-30T21:07:00"/>
        <d v="1899-12-30T21:23:00"/>
        <d v="1899-12-30T21:24:00"/>
        <d v="1899-12-30T21:50:00"/>
        <d v="1899-12-30T22:03:00"/>
        <d v="1899-12-30T22:11:00"/>
        <d v="1899-12-30T22:31:00"/>
        <d v="1899-12-30T23:06:00"/>
        <d v="1899-12-30T23:31:00"/>
        <d v="1899-12-30T23:39:00"/>
        <d v="1899-12-31T00:28:00"/>
        <d v="1899-12-31T00:39:00"/>
        <d v="1899-12-31T00:44:00"/>
        <d v="1899-12-31T00:57:00"/>
        <d v="1899-12-30T01:03:00"/>
        <d v="1899-12-30T01:05:00"/>
        <d v="1899-12-30T01:06:00"/>
        <d v="1899-12-30T01:24:00"/>
        <d v="1899-12-30T01:25:00"/>
        <d v="1899-12-30T01:34:00"/>
        <d v="1899-12-30T01:36:00"/>
        <d v="1899-12-30T01:38:00"/>
        <d v="1899-12-30T02:09:00"/>
        <d v="1899-12-30T02:12:00"/>
        <d v="1899-12-30T02:39:00"/>
        <d v="1899-12-30T02:57:00"/>
        <d v="1899-12-30T05:24:00"/>
        <d v="1899-12-30T05:25:00"/>
        <d v="1899-12-30T05:27:00"/>
        <d v="1899-12-30T05:28:00"/>
        <d v="1899-12-30T05:42:00"/>
        <d v="1899-12-30T06:43:00"/>
      </sharedItems>
      <fieldGroup par="16" base="3">
        <rangePr groupBy="minutes" startDate="1899-12-30T01:03:00" endDate="1899-12-31T00:57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1/1900"/>
        </groupItems>
      </fieldGroup>
    </cacheField>
    <cacheField name="Interval" numFmtId="166">
      <sharedItems containsNonDate="0" containsDate="1" containsString="0" containsBlank="1" minDate="1899-12-30T00:00:00" maxDate="1899-12-30T02:27:00" count="41">
        <m/>
        <d v="1899-12-30T00:01:00"/>
        <d v="1899-12-30T00:57:00"/>
        <d v="1899-12-30T00:27:00"/>
        <d v="1899-12-30T00:08:00"/>
        <d v="1899-12-30T00:07:00"/>
        <d v="1899-12-30T00:02:00"/>
        <d v="1899-12-30T00:00:00"/>
        <d v="1899-12-30T00:03:00"/>
        <d v="1899-12-30T00:05:00"/>
        <d v="1899-12-30T00:04:00"/>
        <d v="1899-12-30T00:06:00"/>
        <d v="1899-12-30T00:12:00"/>
        <d v="1899-12-30T00:50:00"/>
        <d v="1899-12-30T00:21:00"/>
        <d v="1899-12-30T00:17:00"/>
        <d v="1899-12-30T00:14:00"/>
        <d v="1899-12-30T00:22:00"/>
        <d v="1899-12-30T01:21:00"/>
        <d v="1899-12-30T00:36:00"/>
        <d v="1899-12-30T00:47:00"/>
        <d v="1899-12-30T00:15:00"/>
        <d v="1899-12-30T00:25:00"/>
        <d v="1899-12-30T00:48:00"/>
        <d v="1899-12-30T00:33:00"/>
        <d v="1899-12-30T00:19:00"/>
        <d v="1899-12-30T00:29:00"/>
        <d v="1899-12-30T00:37:00"/>
        <d v="1899-12-30T00:39:00"/>
        <d v="1899-12-30T00:11:00"/>
        <d v="1899-12-30T00:16:00"/>
        <d v="1899-12-30T00:26:00"/>
        <d v="1899-12-30T00:13:00"/>
        <d v="1899-12-30T00:20:00"/>
        <d v="1899-12-30T00:35:00"/>
        <d v="1899-12-30T00:49:00"/>
        <d v="1899-12-30T00:18:00"/>
        <d v="1899-12-30T00:09:00"/>
        <d v="1899-12-30T00:31:00"/>
        <d v="1899-12-30T02:27:00"/>
        <d v="1899-12-30T01:01:00"/>
      </sharedItems>
      <fieldGroup par="14" base="4">
        <rangePr groupBy="minutes" startDate="1899-12-30T00:00:00" endDate="1899-12-30T02:27:00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Reported By" numFmtId="0">
      <sharedItems count="9">
        <s v="Sindu Pramono"/>
        <s v="Kardiono Kardiono"/>
        <s v="Achmad Achmad"/>
        <s v="Hendriansyah Hendriansyah"/>
        <s v="Andy  Eko Sulistiawan"/>
        <s v="Hermansyah Hermansyah"/>
        <s v="Nanang Apriyanto"/>
        <s v="Irwanto Irwanto"/>
        <s v="Yudhi Cahyadi"/>
      </sharedItems>
    </cacheField>
    <cacheField name="Site" numFmtId="0">
      <sharedItems count="1">
        <s v="WTC 1"/>
      </sharedItems>
    </cacheField>
    <cacheField name="Post" numFmtId="0">
      <sharedItems containsBlank="1"/>
    </cacheField>
    <cacheField name="Type2" numFmtId="0">
      <sharedItems/>
    </cacheField>
    <cacheField name="Location" numFmtId="0">
      <sharedItems containsBlank="1"/>
    </cacheField>
    <cacheField name="Category" numFmtId="0">
      <sharedItems containsNonDate="0" containsString="0" containsBlank="1"/>
    </cacheField>
    <cacheField name="Details" numFmtId="0">
      <sharedItems containsNonDate="0" containsString="0" containsBlank="1"/>
    </cacheField>
    <cacheField name="Latitude" numFmtId="0">
      <sharedItems containsSemiMixedTypes="0" containsString="0" containsNumber="1" minValue="-6.2148579000000002" maxValue="-6.2148579000000002"/>
    </cacheField>
    <cacheField name="Longitude" numFmtId="0">
      <sharedItems containsSemiMixedTypes="0" containsString="0" containsNumber="1" minValue="106.8202289" maxValue="106.8202289"/>
    </cacheField>
    <cacheField name="Hours" numFmtId="0" databaseField="0">
      <fieldGroup base="4">
        <rangePr groupBy="hours" startDate="1899-12-30T00:00:00" endDate="1899-12-30T02:27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  <cacheField name="Hours2" numFmtId="0" databaseField="0">
      <fieldGroup base="3">
        <rangePr groupBy="hours" startDate="1899-12-30T01:03:00" endDate="1899-12-31T00:57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1/1900"/>
        </groupItems>
      </fieldGroup>
    </cacheField>
    <cacheField name="Days" numFmtId="0" databaseField="0">
      <fieldGroup base="3">
        <rangePr groupBy="days" startDate="1899-12-30T01:03:00" endDate="1899-12-31T00:57:00"/>
        <groupItems count="368">
          <s v="&lt;1/0/190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r. Kid" refreshedDate="44274.077326273145" missingItemsLimit="0" createdVersion="6" refreshedVersion="6" minRefreshableVersion="3" recordCount="105" xr:uid="{C52124EB-51F6-4074-A0FF-820025AA7F9F}">
  <cacheSource type="worksheet">
    <worksheetSource name="MyData"/>
  </cacheSource>
  <cacheFields count="15">
    <cacheField name="No" numFmtId="0">
      <sharedItems containsSemiMixedTypes="0" containsString="0" containsNumber="1" containsInteger="1" minValue="-7" maxValue="98"/>
    </cacheField>
    <cacheField name="Type" numFmtId="0">
      <sharedItems count="4">
        <s v="Tour Multi Exception"/>
        <s v="Contractor list Jakarta Land"/>
        <s v="Securitas - Building Patrol Handover Report"/>
        <s v="WTC 1 - REQUEST MAINTENANCE"/>
      </sharedItems>
    </cacheField>
    <cacheField name="Date" numFmtId="14">
      <sharedItems containsSemiMixedTypes="0" containsNonDate="0" containsDate="1" containsString="0" minDate="2021-03-07T00:00:00" maxDate="2021-03-09T00:00:00"/>
    </cacheField>
    <cacheField name="Time" numFmtId="21">
      <sharedItems containsSemiMixedTypes="0" containsNonDate="0" containsDate="1" containsString="0" minDate="1899-12-30T00:28:00" maxDate="1899-12-31T00:57:00"/>
    </cacheField>
    <cacheField name="Interval" numFmtId="21">
      <sharedItems containsNonDate="0" containsDate="1" containsString="0" containsBlank="1" minDate="1899-12-30T00:00:00" maxDate="1899-12-31T00:00:00"/>
    </cacheField>
    <cacheField name="Reported By" numFmtId="0">
      <sharedItems/>
    </cacheField>
    <cacheField name="Site" numFmtId="0">
      <sharedItems/>
    </cacheField>
    <cacheField name="Post" numFmtId="0">
      <sharedItems containsBlank="1"/>
    </cacheField>
    <cacheField name="Type2" numFmtId="0">
      <sharedItems/>
    </cacheField>
    <cacheField name="Location" numFmtId="0">
      <sharedItems containsBlank="1"/>
    </cacheField>
    <cacheField name="Category" numFmtId="0">
      <sharedItems containsNonDate="0" containsString="0" containsBlank="1"/>
    </cacheField>
    <cacheField name="Details" numFmtId="0">
      <sharedItems containsNonDate="0" containsString="0" containsBlank="1"/>
    </cacheField>
    <cacheField name="Latitude" numFmtId="0">
      <sharedItems containsSemiMixedTypes="0" containsString="0" containsNumber="1" minValue="-6.2148579000000002" maxValue="-6.2148579000000002"/>
    </cacheField>
    <cacheField name="Longitude" numFmtId="0">
      <sharedItems containsSemiMixedTypes="0" containsString="0" containsNumber="1" minValue="106.8202289" maxValue="106.8202289"/>
    </cacheField>
    <cacheField name="Grup" numFmtId="0">
      <sharedItems count="3">
        <s v="1. Up to 30min"/>
        <s v="2. More than 30min"/>
        <s v="3. More than 60m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n v="1"/>
    <s v="Securitas - Building Patrol Handover Report"/>
    <x v="0"/>
    <x v="0"/>
    <x v="0"/>
    <x v="0"/>
    <x v="0"/>
    <s v="Security Guard"/>
    <s v="Securitas - Building Patrol Handover Report"/>
    <m/>
    <m/>
    <m/>
    <n v="-6.2148579000000002"/>
    <n v="106.8202289"/>
  </r>
  <r>
    <n v="2"/>
    <s v="Securitas - Building Patrol Handover Report"/>
    <x v="0"/>
    <x v="1"/>
    <x v="1"/>
    <x v="1"/>
    <x v="0"/>
    <s v="Security Guard"/>
    <s v="Securitas - Building Patrol Handover Report"/>
    <m/>
    <m/>
    <m/>
    <n v="-6.2148579000000002"/>
    <n v="106.8202289"/>
  </r>
  <r>
    <n v="3"/>
    <s v="Tour Multi Exception"/>
    <x v="0"/>
    <x v="2"/>
    <x v="2"/>
    <x v="2"/>
    <x v="0"/>
    <m/>
    <s v="Tour Multi Exception"/>
    <s v="WTC 1 - 16th Staircase 4"/>
    <m/>
    <m/>
    <n v="-6.2148579000000002"/>
    <n v="106.8202289"/>
  </r>
  <r>
    <n v="4"/>
    <s v="Tour Multi Exception"/>
    <x v="0"/>
    <x v="3"/>
    <x v="3"/>
    <x v="3"/>
    <x v="0"/>
    <m/>
    <s v="Tour Multi Exception"/>
    <s v="WTC 1 - 8th Pantry Zona A"/>
    <m/>
    <m/>
    <n v="-6.2148579000000002"/>
    <n v="106.8202289"/>
  </r>
  <r>
    <n v="5"/>
    <s v="Tour Multi Exception"/>
    <x v="0"/>
    <x v="4"/>
    <x v="4"/>
    <x v="2"/>
    <x v="0"/>
    <m/>
    <s v="Tour Multi Exception"/>
    <s v="WTC 1 - 19th Staircase 2"/>
    <m/>
    <m/>
    <n v="-6.2148579000000002"/>
    <n v="106.8202289"/>
  </r>
  <r>
    <n v="6"/>
    <s v="Tour Multi Exception"/>
    <x v="0"/>
    <x v="5"/>
    <x v="5"/>
    <x v="2"/>
    <x v="0"/>
    <m/>
    <s v="Tour Multi Exception"/>
    <s v="WTC 1 - 20th Staircase 4"/>
    <m/>
    <m/>
    <n v="-6.2148579000000002"/>
    <n v="106.8202289"/>
  </r>
  <r>
    <n v="7"/>
    <s v="Tour Multi Exception"/>
    <x v="0"/>
    <x v="6"/>
    <x v="6"/>
    <x v="3"/>
    <x v="0"/>
    <m/>
    <s v="Tour Multi Exception"/>
    <s v="WTC 1 - Toilet Female Zone B on 6th Floor"/>
    <m/>
    <m/>
    <n v="-6.2148579000000002"/>
    <n v="106.8202289"/>
  </r>
  <r>
    <n v="8"/>
    <s v="Tour Multi Exception"/>
    <x v="0"/>
    <x v="6"/>
    <x v="7"/>
    <x v="3"/>
    <x v="0"/>
    <m/>
    <s v="Tour Multi Exception"/>
    <s v="WTC 1 - Toilet Male Zone B on 6th Floor"/>
    <m/>
    <m/>
    <n v="-6.2148579000000002"/>
    <n v="106.8202289"/>
  </r>
  <r>
    <n v="9"/>
    <s v="Tour Multi Exception"/>
    <x v="0"/>
    <x v="7"/>
    <x v="8"/>
    <x v="3"/>
    <x v="0"/>
    <m/>
    <s v="Tour Multi Exception"/>
    <s v="WTC 1 - Corridor 6th Floor"/>
    <m/>
    <m/>
    <n v="-6.2148579000000002"/>
    <n v="106.8202289"/>
  </r>
  <r>
    <n v="10"/>
    <s v="Tour Multi Exception"/>
    <x v="0"/>
    <x v="8"/>
    <x v="9"/>
    <x v="3"/>
    <x v="0"/>
    <m/>
    <s v="Tour Multi Exception"/>
    <s v="WTC 1 - 5th Pantry Zona B"/>
    <m/>
    <m/>
    <n v="-6.2148579000000002"/>
    <n v="106.8202289"/>
  </r>
  <r>
    <n v="11"/>
    <s v="Tour Multi Exception"/>
    <x v="0"/>
    <x v="8"/>
    <x v="7"/>
    <x v="2"/>
    <x v="0"/>
    <m/>
    <s v="Tour Multi Exception"/>
    <s v="WTC 1 - Top Floor Staircase 2"/>
    <m/>
    <m/>
    <n v="-6.2148579000000002"/>
    <n v="106.8202289"/>
  </r>
  <r>
    <n v="12"/>
    <s v="Tour Multi Exception"/>
    <x v="0"/>
    <x v="9"/>
    <x v="1"/>
    <x v="2"/>
    <x v="0"/>
    <m/>
    <s v="Tour Multi Exception"/>
    <s v="WTC 1 - Top Floor Staircase 1"/>
    <m/>
    <m/>
    <n v="-6.2148579000000002"/>
    <n v="106.8202289"/>
  </r>
  <r>
    <n v="13"/>
    <s v="Tour Multi Exception"/>
    <x v="0"/>
    <x v="10"/>
    <x v="10"/>
    <x v="3"/>
    <x v="0"/>
    <m/>
    <s v="Tour Multi Exception"/>
    <s v="WTC 1 - Corridor 5th Floor"/>
    <m/>
    <m/>
    <n v="-6.2148579000000002"/>
    <n v="106.8202289"/>
  </r>
  <r>
    <n v="14"/>
    <s v="Tour Multi Exception"/>
    <x v="0"/>
    <x v="11"/>
    <x v="6"/>
    <x v="3"/>
    <x v="0"/>
    <m/>
    <s v="Tour Multi Exception"/>
    <s v="WTC 1 - Toilet Male Zone A on 5th Floor"/>
    <m/>
    <m/>
    <n v="-6.2148579000000002"/>
    <n v="106.8202289"/>
  </r>
  <r>
    <n v="15"/>
    <s v="Tour Multi Exception"/>
    <x v="0"/>
    <x v="12"/>
    <x v="6"/>
    <x v="3"/>
    <x v="0"/>
    <m/>
    <s v="Tour Multi Exception"/>
    <s v="WTC 1 - 4th Staircase 3"/>
    <m/>
    <m/>
    <n v="-6.2148579000000002"/>
    <n v="106.8202289"/>
  </r>
  <r>
    <n v="16"/>
    <s v="Tour Multi Exception"/>
    <x v="0"/>
    <x v="13"/>
    <x v="1"/>
    <x v="2"/>
    <x v="0"/>
    <m/>
    <s v="Tour Multi Exception"/>
    <s v="WTC 1 - 17th Staircase 3"/>
    <m/>
    <m/>
    <n v="-6.2148579000000002"/>
    <n v="106.8202289"/>
  </r>
  <r>
    <n v="17"/>
    <s v="Tour Multi Exception"/>
    <x v="0"/>
    <x v="14"/>
    <x v="5"/>
    <x v="3"/>
    <x v="0"/>
    <m/>
    <s v="Tour Multi Exception"/>
    <s v="WTC 1 - 4th Pantry Zona A"/>
    <m/>
    <m/>
    <n v="-6.2148579000000002"/>
    <n v="106.8202289"/>
  </r>
  <r>
    <n v="18"/>
    <s v="Tour Multi Exception"/>
    <x v="0"/>
    <x v="15"/>
    <x v="11"/>
    <x v="2"/>
    <x v="0"/>
    <m/>
    <s v="Tour Multi Exception"/>
    <s v="WTC 1 - Toilet Male Zone A on 14th Floor"/>
    <m/>
    <m/>
    <n v="-6.2148579000000002"/>
    <n v="106.8202289"/>
  </r>
  <r>
    <n v="19"/>
    <s v="Tour Multi Exception"/>
    <x v="0"/>
    <x v="16"/>
    <x v="10"/>
    <x v="2"/>
    <x v="0"/>
    <m/>
    <s v="Tour Multi Exception"/>
    <s v="WTC 1 - Corridor 14th Floor"/>
    <m/>
    <m/>
    <n v="-6.2148579000000002"/>
    <n v="106.8202289"/>
  </r>
  <r>
    <n v="20"/>
    <s v="Tour Multi Exception"/>
    <x v="0"/>
    <x v="17"/>
    <x v="12"/>
    <x v="2"/>
    <x v="0"/>
    <m/>
    <s v="Tour Multi Exception"/>
    <s v="WTC 1- Toilet Male Zone A on 15th Floor"/>
    <m/>
    <m/>
    <n v="-6.2148579000000002"/>
    <n v="106.8202289"/>
  </r>
  <r>
    <n v="21"/>
    <s v="Tour Multi Exception"/>
    <x v="0"/>
    <x v="18"/>
    <x v="8"/>
    <x v="2"/>
    <x v="0"/>
    <m/>
    <s v="Tour Multi Exception"/>
    <s v="WTC 1 - Corridor 15th Floor"/>
    <m/>
    <m/>
    <n v="-6.2148579000000002"/>
    <n v="106.8202289"/>
  </r>
  <r>
    <n v="22"/>
    <s v="Tour Multi Exception"/>
    <x v="0"/>
    <x v="19"/>
    <x v="13"/>
    <x v="4"/>
    <x v="0"/>
    <m/>
    <s v="Tour Multi Exception"/>
    <s v="WTC 1 - 9th Corridor Executive Lift"/>
    <m/>
    <m/>
    <n v="-6.2148579000000002"/>
    <n v="106.8202289"/>
  </r>
  <r>
    <n v="23"/>
    <s v="Tour Multi Exception"/>
    <x v="0"/>
    <x v="19"/>
    <x v="7"/>
    <x v="4"/>
    <x v="0"/>
    <m/>
    <s v="Tour Multi Exception"/>
    <m/>
    <m/>
    <m/>
    <n v="-6.2148579000000002"/>
    <n v="106.8202289"/>
  </r>
  <r>
    <n v="24"/>
    <s v="Tour Multi Exception"/>
    <x v="0"/>
    <x v="20"/>
    <x v="4"/>
    <x v="4"/>
    <x v="0"/>
    <m/>
    <s v="Tour Multi Exception"/>
    <s v="WTC 1 - Corridor 9th Floor"/>
    <m/>
    <m/>
    <n v="-6.2148579000000002"/>
    <n v="106.8202289"/>
  </r>
  <r>
    <n v="25"/>
    <s v="Tour Multi Exception"/>
    <x v="0"/>
    <x v="21"/>
    <x v="1"/>
    <x v="4"/>
    <x v="0"/>
    <m/>
    <s v="Tour Multi Exception"/>
    <s v="WTC 1 - 9th Pantry Zona A"/>
    <m/>
    <m/>
    <n v="-6.2148579000000002"/>
    <n v="106.8202289"/>
  </r>
  <r>
    <n v="26"/>
    <s v="Contractor list Jakarta Land"/>
    <x v="0"/>
    <x v="22"/>
    <x v="14"/>
    <x v="4"/>
    <x v="0"/>
    <s v="Security Guard"/>
    <s v="Contractor list Jakarta Land"/>
    <m/>
    <m/>
    <m/>
    <n v="-6.2148579000000002"/>
    <n v="106.8202289"/>
  </r>
  <r>
    <n v="27"/>
    <s v="Tour Multi Exception"/>
    <x v="0"/>
    <x v="23"/>
    <x v="15"/>
    <x v="4"/>
    <x v="0"/>
    <m/>
    <s v="Tour Multi Exception"/>
    <s v="WTC 1 - 12th Staircase 1"/>
    <m/>
    <m/>
    <n v="-6.2148579000000002"/>
    <n v="106.8202289"/>
  </r>
  <r>
    <n v="28"/>
    <s v="Tour Multi Exception"/>
    <x v="0"/>
    <x v="24"/>
    <x v="16"/>
    <x v="4"/>
    <x v="0"/>
    <m/>
    <s v="Tour Multi Exception"/>
    <m/>
    <m/>
    <m/>
    <n v="-6.2148579000000002"/>
    <n v="106.8202289"/>
  </r>
  <r>
    <n v="29"/>
    <s v="Tour Multi Exception"/>
    <x v="0"/>
    <x v="25"/>
    <x v="5"/>
    <x v="4"/>
    <x v="0"/>
    <m/>
    <s v="Tour Multi Exception"/>
    <s v="WTC 1 - 11th Staircase 3"/>
    <m/>
    <m/>
    <n v="-6.2148579000000002"/>
    <n v="106.8202289"/>
  </r>
  <r>
    <n v="30"/>
    <s v="Tour Multi Exception"/>
    <x v="0"/>
    <x v="26"/>
    <x v="17"/>
    <x v="4"/>
    <x v="0"/>
    <m/>
    <s v="Tour Multi Exception"/>
    <s v="WTC 1 - 10th Staircase 2"/>
    <m/>
    <m/>
    <n v="-6.2148579000000002"/>
    <n v="106.8202289"/>
  </r>
  <r>
    <n v="31"/>
    <s v="Tour Multi Exception"/>
    <x v="0"/>
    <x v="27"/>
    <x v="18"/>
    <x v="2"/>
    <x v="0"/>
    <m/>
    <s v="Tour Multi Exception"/>
    <s v="WTC 1 - 16th Staircase 4"/>
    <m/>
    <m/>
    <n v="-6.2148579000000002"/>
    <n v="106.8202289"/>
  </r>
  <r>
    <n v="32"/>
    <s v="Tour Multi Exception"/>
    <x v="0"/>
    <x v="28"/>
    <x v="19"/>
    <x v="2"/>
    <x v="0"/>
    <m/>
    <s v="Tour Multi Exception"/>
    <s v="WTC 1 - 17th Staircase 3"/>
    <m/>
    <m/>
    <n v="-6.2148579000000002"/>
    <n v="106.8202289"/>
  </r>
  <r>
    <n v="33"/>
    <s v="Contractor list Jakarta Land"/>
    <x v="0"/>
    <x v="29"/>
    <x v="20"/>
    <x v="2"/>
    <x v="0"/>
    <s v="Security Guard"/>
    <s v="Contractor list Jakarta Land"/>
    <m/>
    <m/>
    <m/>
    <n v="-6.2148579000000002"/>
    <n v="106.8202289"/>
  </r>
  <r>
    <n v="34"/>
    <s v="Tour Multi Exception"/>
    <x v="0"/>
    <x v="30"/>
    <x v="12"/>
    <x v="2"/>
    <x v="0"/>
    <m/>
    <s v="Tour Multi Exception"/>
    <s v="WTC 1- Toilet Male Zone A on 15th Floor"/>
    <m/>
    <m/>
    <n v="-6.2148579000000002"/>
    <n v="106.8202289"/>
  </r>
  <r>
    <n v="35"/>
    <s v="Tour Multi Exception"/>
    <x v="0"/>
    <x v="31"/>
    <x v="8"/>
    <x v="2"/>
    <x v="0"/>
    <m/>
    <s v="Tour Multi Exception"/>
    <s v="WTC 1 - Corridor 15th Floor"/>
    <m/>
    <m/>
    <n v="-6.2148579000000002"/>
    <n v="106.8202289"/>
  </r>
  <r>
    <n v="36"/>
    <s v="Securitas - Building Patrol Handover Report"/>
    <x v="0"/>
    <x v="32"/>
    <x v="21"/>
    <x v="2"/>
    <x v="0"/>
    <s v="Security Guard"/>
    <s v="Securitas - Building Patrol Handover Report"/>
    <m/>
    <m/>
    <m/>
    <n v="-6.2148579000000002"/>
    <n v="106.8202289"/>
  </r>
  <r>
    <n v="37"/>
    <s v="Tour Multi Exception"/>
    <x v="0"/>
    <x v="33"/>
    <x v="22"/>
    <x v="4"/>
    <x v="0"/>
    <m/>
    <s v="Tour Multi Exception"/>
    <s v="WTC 1 - Toilet Male Zone A on 5th Floor"/>
    <m/>
    <m/>
    <n v="-6.2148579000000002"/>
    <n v="106.8202289"/>
  </r>
  <r>
    <n v="38"/>
    <s v="Tour Multi Exception"/>
    <x v="0"/>
    <x v="34"/>
    <x v="23"/>
    <x v="4"/>
    <x v="0"/>
    <m/>
    <s v="Tour Multi Exception"/>
    <s v="WTC 1 - 11th Staircase 3"/>
    <m/>
    <m/>
    <n v="-6.2148579000000002"/>
    <n v="106.8202289"/>
  </r>
  <r>
    <n v="39"/>
    <s v="Tour Multi Exception"/>
    <x v="0"/>
    <x v="35"/>
    <x v="24"/>
    <x v="3"/>
    <x v="0"/>
    <m/>
    <s v="Tour Multi Exception"/>
    <s v="WTC 1 - 4th Pantry Zona A"/>
    <m/>
    <m/>
    <n v="-6.2148579000000002"/>
    <n v="106.8202289"/>
  </r>
  <r>
    <n v="40"/>
    <s v="Tour Multi Exception"/>
    <x v="0"/>
    <x v="35"/>
    <x v="7"/>
    <x v="5"/>
    <x v="0"/>
    <m/>
    <s v="Tour Multi Exception"/>
    <s v="WTC 1 - 19th Staircase 2"/>
    <m/>
    <m/>
    <n v="-6.2148579000000002"/>
    <n v="106.8202289"/>
  </r>
  <r>
    <n v="41"/>
    <s v="Tour Multi Exception"/>
    <x v="0"/>
    <x v="36"/>
    <x v="8"/>
    <x v="5"/>
    <x v="0"/>
    <m/>
    <s v="Tour Multi Exception"/>
    <s v="WTC 1 - Top Floor Staircase 1"/>
    <m/>
    <m/>
    <n v="-6.2148579000000002"/>
    <n v="106.8202289"/>
  </r>
  <r>
    <n v="42"/>
    <s v="Tour Multi Exception"/>
    <x v="0"/>
    <x v="37"/>
    <x v="9"/>
    <x v="5"/>
    <x v="0"/>
    <m/>
    <s v="Tour Multi Exception"/>
    <s v="WTC 1 - Top Floor Staircase 2"/>
    <m/>
    <m/>
    <n v="-6.2148579000000002"/>
    <n v="106.8202289"/>
  </r>
  <r>
    <n v="43"/>
    <s v="Tour Multi Exception"/>
    <x v="0"/>
    <x v="37"/>
    <x v="7"/>
    <x v="5"/>
    <x v="0"/>
    <m/>
    <s v="Tour Multi Exception"/>
    <s v="WTC 1 - 21st Staircase 4"/>
    <m/>
    <m/>
    <n v="-6.2148579000000002"/>
    <n v="106.8202289"/>
  </r>
  <r>
    <n v="44"/>
    <s v="Tour Multi Exception"/>
    <x v="0"/>
    <x v="37"/>
    <x v="7"/>
    <x v="5"/>
    <x v="0"/>
    <m/>
    <s v="Tour Multi Exception"/>
    <s v="WTC 1 - 21st Floor Staircase 1"/>
    <m/>
    <m/>
    <n v="-6.2148579000000002"/>
    <n v="106.8202289"/>
  </r>
  <r>
    <n v="45"/>
    <s v="Tour Multi Exception"/>
    <x v="0"/>
    <x v="38"/>
    <x v="9"/>
    <x v="5"/>
    <x v="0"/>
    <m/>
    <s v="Tour Multi Exception"/>
    <s v="WTC 1 - 20th Staircase 4"/>
    <m/>
    <m/>
    <n v="-6.2148579000000002"/>
    <n v="106.8202289"/>
  </r>
  <r>
    <n v="46"/>
    <s v="Tour Multi Exception"/>
    <x v="0"/>
    <x v="39"/>
    <x v="25"/>
    <x v="5"/>
    <x v="0"/>
    <m/>
    <s v="Tour Multi Exception"/>
    <s v="WTC 1 - 17th Staircase 3"/>
    <m/>
    <m/>
    <n v="-6.2148579000000002"/>
    <n v="106.8202289"/>
  </r>
  <r>
    <n v="47"/>
    <s v="Tour Multi Exception"/>
    <x v="0"/>
    <x v="40"/>
    <x v="10"/>
    <x v="5"/>
    <x v="0"/>
    <m/>
    <s v="Tour Multi Exception"/>
    <s v="WTC 1 - 17th Staircase 3"/>
    <m/>
    <m/>
    <n v="-6.2148579000000002"/>
    <n v="106.8202289"/>
  </r>
  <r>
    <n v="48"/>
    <s v="Tour Multi Exception"/>
    <x v="0"/>
    <x v="41"/>
    <x v="20"/>
    <x v="5"/>
    <x v="0"/>
    <m/>
    <s v="Tour Multi Exception"/>
    <s v="WTC 1 - Corridor 15th Floor"/>
    <m/>
    <m/>
    <n v="-6.2148579000000002"/>
    <n v="106.8202289"/>
  </r>
  <r>
    <n v="49"/>
    <s v="Securitas - Building Patrol Handover Report"/>
    <x v="0"/>
    <x v="42"/>
    <x v="20"/>
    <x v="3"/>
    <x v="0"/>
    <s v="Security Guard"/>
    <s v="Securitas - Building Patrol Handover Report"/>
    <m/>
    <m/>
    <m/>
    <n v="-6.2148579000000002"/>
    <n v="106.8202289"/>
  </r>
  <r>
    <n v="50"/>
    <s v="Tour Multi Exception"/>
    <x v="0"/>
    <x v="43"/>
    <x v="26"/>
    <x v="5"/>
    <x v="0"/>
    <m/>
    <s v="Tour Multi Exception"/>
    <s v="WTC 1 - Toilet Male Zone A on 14th Floor"/>
    <m/>
    <m/>
    <n v="-6.2148579000000002"/>
    <n v="106.8202289"/>
  </r>
  <r>
    <n v="51"/>
    <s v="Tour Multi Exception"/>
    <x v="0"/>
    <x v="44"/>
    <x v="27"/>
    <x v="5"/>
    <x v="0"/>
    <m/>
    <s v="Tour Multi Exception"/>
    <s v="WTC 1 - 19th Staircase 2"/>
    <m/>
    <m/>
    <n v="-6.2148579000000002"/>
    <n v="106.8202289"/>
  </r>
  <r>
    <n v="52"/>
    <s v="Tour Multi Exception"/>
    <x v="0"/>
    <x v="45"/>
    <x v="28"/>
    <x v="5"/>
    <x v="0"/>
    <m/>
    <s v="Tour Multi Exception"/>
    <s v="WTC 1 - Top Floor Staircase 2"/>
    <m/>
    <m/>
    <n v="-6.2148579000000002"/>
    <n v="106.8202289"/>
  </r>
  <r>
    <n v="53"/>
    <s v="Tour Multi Exception"/>
    <x v="0"/>
    <x v="45"/>
    <x v="7"/>
    <x v="5"/>
    <x v="0"/>
    <m/>
    <s v="Tour Multi Exception"/>
    <s v="WTC 1 - 20th Staircase 4"/>
    <m/>
    <m/>
    <n v="-6.2148579000000002"/>
    <n v="106.8202289"/>
  </r>
  <r>
    <n v="54"/>
    <s v="Tour Multi Exception"/>
    <x v="0"/>
    <x v="45"/>
    <x v="7"/>
    <x v="5"/>
    <x v="0"/>
    <m/>
    <s v="Tour Multi Exception"/>
    <s v="WTC 1 - 21st Floor Staircase 1"/>
    <m/>
    <m/>
    <n v="-6.2148579000000002"/>
    <n v="106.8202289"/>
  </r>
  <r>
    <n v="55"/>
    <s v="Tour Multi Exception"/>
    <x v="0"/>
    <x v="46"/>
    <x v="1"/>
    <x v="5"/>
    <x v="0"/>
    <m/>
    <s v="Tour Multi Exception"/>
    <s v="WTC 1 - 21st Staircase 4"/>
    <m/>
    <m/>
    <n v="-6.2148579000000002"/>
    <n v="106.8202289"/>
  </r>
  <r>
    <n v="56"/>
    <s v="Tour Multi Exception"/>
    <x v="0"/>
    <x v="47"/>
    <x v="1"/>
    <x v="5"/>
    <x v="0"/>
    <m/>
    <s v="Tour Multi Exception"/>
    <s v="WTC 1 - Top Floor Staircase 1"/>
    <m/>
    <m/>
    <n v="-6.2148579000000002"/>
    <n v="106.8202289"/>
  </r>
  <r>
    <n v="57"/>
    <s v="Tour Multi Exception"/>
    <x v="0"/>
    <x v="48"/>
    <x v="1"/>
    <x v="6"/>
    <x v="0"/>
    <m/>
    <s v="Tour Multi Exception"/>
    <s v="WTC 1 - Corridor 9th Floor"/>
    <m/>
    <m/>
    <n v="-6.2148579000000002"/>
    <n v="106.8202289"/>
  </r>
  <r>
    <n v="58"/>
    <s v="Tour Multi Exception"/>
    <x v="0"/>
    <x v="49"/>
    <x v="9"/>
    <x v="6"/>
    <x v="0"/>
    <m/>
    <s v="Tour Multi Exception"/>
    <s v="WTC 1 - 8th Staircase 1"/>
    <m/>
    <m/>
    <n v="-6.2148579000000002"/>
    <n v="106.8202289"/>
  </r>
  <r>
    <n v="59"/>
    <s v="Tour Multi Exception"/>
    <x v="0"/>
    <x v="50"/>
    <x v="1"/>
    <x v="6"/>
    <x v="0"/>
    <m/>
    <s v="Tour Multi Exception"/>
    <s v="WTC 1 - Corridor 8th Floor"/>
    <m/>
    <m/>
    <n v="-6.2148579000000002"/>
    <n v="106.8202289"/>
  </r>
  <r>
    <n v="60"/>
    <s v="Tour Multi Exception"/>
    <x v="0"/>
    <x v="51"/>
    <x v="11"/>
    <x v="6"/>
    <x v="0"/>
    <m/>
    <s v="Tour Multi Exception"/>
    <s v="WTC 1 - Corridor 7th Floor"/>
    <m/>
    <m/>
    <n v="-6.2148579000000002"/>
    <n v="106.8202289"/>
  </r>
  <r>
    <n v="61"/>
    <s v="WTC 1 - REQUEST MAINTENANCE"/>
    <x v="0"/>
    <x v="52"/>
    <x v="12"/>
    <x v="5"/>
    <x v="0"/>
    <s v="Security Guard"/>
    <s v="WTC 1 - REQUEST MAINTENANCE"/>
    <s v="WTC 1 - 16th Corridor Service Lift"/>
    <m/>
    <m/>
    <n v="-6.2148579000000002"/>
    <n v="106.8202289"/>
  </r>
  <r>
    <n v="62"/>
    <s v="Tour Multi Exception"/>
    <x v="0"/>
    <x v="53"/>
    <x v="29"/>
    <x v="6"/>
    <x v="0"/>
    <m/>
    <s v="Tour Multi Exception"/>
    <s v="WTC 1 - Corridor 1st Floor"/>
    <m/>
    <m/>
    <n v="-6.2148579000000002"/>
    <n v="106.8202289"/>
  </r>
  <r>
    <n v="63"/>
    <s v="Tour Multi Exception"/>
    <x v="0"/>
    <x v="54"/>
    <x v="4"/>
    <x v="6"/>
    <x v="0"/>
    <m/>
    <s v="Tour Multi Exception"/>
    <s v="WTC 1 - Toilet Male Zone A on 5th Floor"/>
    <m/>
    <m/>
    <n v="-6.2148579000000002"/>
    <n v="106.8202289"/>
  </r>
  <r>
    <n v="64"/>
    <s v="Tour Multi Exception"/>
    <x v="0"/>
    <x v="55"/>
    <x v="30"/>
    <x v="6"/>
    <x v="0"/>
    <m/>
    <s v="Tour Multi Exception"/>
    <s v="WTC 1 - Corridor 6th Floor"/>
    <m/>
    <m/>
    <n v="-6.2148579000000002"/>
    <n v="106.8202289"/>
  </r>
  <r>
    <n v="65"/>
    <s v="Tour Multi Exception"/>
    <x v="0"/>
    <x v="56"/>
    <x v="1"/>
    <x v="7"/>
    <x v="0"/>
    <m/>
    <s v="Tour Multi Exception"/>
    <s v="WTC 1 - Corridor 11th Floor"/>
    <m/>
    <m/>
    <n v="-6.2148579000000002"/>
    <n v="106.8202289"/>
  </r>
  <r>
    <n v="66"/>
    <s v="Tour Multi Exception"/>
    <x v="0"/>
    <x v="57"/>
    <x v="31"/>
    <x v="7"/>
    <x v="0"/>
    <m/>
    <s v="Tour Multi Exception"/>
    <s v="WTC 1 - 4th Staircase 1"/>
    <m/>
    <m/>
    <n v="-6.2148579000000002"/>
    <n v="106.8202289"/>
  </r>
  <r>
    <n v="67"/>
    <s v="Tour Multi Exception"/>
    <x v="0"/>
    <x v="58"/>
    <x v="32"/>
    <x v="7"/>
    <x v="0"/>
    <m/>
    <s v="Tour Multi Exception"/>
    <s v="WTC 1 - 3rd Staircase 1"/>
    <m/>
    <m/>
    <n v="-6.2148579000000002"/>
    <n v="106.8202289"/>
  </r>
  <r>
    <n v="68"/>
    <s v="Tour Multi Exception"/>
    <x v="0"/>
    <x v="59"/>
    <x v="4"/>
    <x v="7"/>
    <x v="0"/>
    <m/>
    <s v="Tour Multi Exception"/>
    <s v="WTC 1 - 2nd Staircase 2"/>
    <m/>
    <m/>
    <n v="-6.2148579000000002"/>
    <n v="106.8202289"/>
  </r>
  <r>
    <n v="69"/>
    <s v="Securitas - Building Patrol Handover Report"/>
    <x v="0"/>
    <x v="60"/>
    <x v="33"/>
    <x v="5"/>
    <x v="0"/>
    <s v="Security Guard"/>
    <s v="Securitas - Building Patrol Handover Report"/>
    <m/>
    <m/>
    <m/>
    <n v="-6.2148579000000002"/>
    <n v="106.8202289"/>
  </r>
  <r>
    <n v="70"/>
    <s v="Tour Multi Exception"/>
    <x v="0"/>
    <x v="61"/>
    <x v="34"/>
    <x v="6"/>
    <x v="0"/>
    <m/>
    <s v="Tour Multi Exception"/>
    <s v="WTC 1 - Toilet Male Zone A on 1st Floor"/>
    <m/>
    <m/>
    <n v="-6.2148579000000002"/>
    <n v="106.8202289"/>
  </r>
  <r>
    <n v="71"/>
    <s v="Tour Multi Exception"/>
    <x v="0"/>
    <x v="62"/>
    <x v="22"/>
    <x v="8"/>
    <x v="0"/>
    <m/>
    <s v="Tour Multi Exception"/>
    <s v="WTC 1 - 19th Staircase 2"/>
    <m/>
    <m/>
    <n v="-6.2148579000000002"/>
    <n v="106.8202289"/>
  </r>
  <r>
    <n v="72"/>
    <s v="Tour Multi Exception"/>
    <x v="0"/>
    <x v="63"/>
    <x v="4"/>
    <x v="8"/>
    <x v="0"/>
    <m/>
    <s v="Tour Multi Exception"/>
    <s v="WTC 1 - 20th Staircase 4"/>
    <m/>
    <m/>
    <n v="-6.2148579000000002"/>
    <n v="106.8202289"/>
  </r>
  <r>
    <n v="73"/>
    <s v="Tour Multi Exception"/>
    <x v="1"/>
    <x v="64"/>
    <x v="35"/>
    <x v="6"/>
    <x v="0"/>
    <m/>
    <s v="Tour Multi Exception"/>
    <s v="WTC 1 - Corridor 9th Floor"/>
    <m/>
    <m/>
    <n v="-6.2148579000000002"/>
    <n v="106.8202289"/>
  </r>
  <r>
    <n v="74"/>
    <s v="Tour Multi Exception"/>
    <x v="1"/>
    <x v="65"/>
    <x v="29"/>
    <x v="6"/>
    <x v="0"/>
    <m/>
    <s v="Tour Multi Exception"/>
    <s v="WTC 1 - 6th Corridor Service Lift"/>
    <m/>
    <m/>
    <n v="-6.2148579000000002"/>
    <n v="106.8202289"/>
  </r>
  <r>
    <n v="75"/>
    <s v="Tour Multi Exception"/>
    <x v="1"/>
    <x v="66"/>
    <x v="9"/>
    <x v="6"/>
    <x v="0"/>
    <m/>
    <s v="Tour Multi Exception"/>
    <s v="WTC 1 - Corridor 7th Floor"/>
    <m/>
    <m/>
    <n v="-6.2148579000000002"/>
    <n v="106.8202289"/>
  </r>
  <r>
    <n v="76"/>
    <s v="Tour Multi Exception"/>
    <x v="1"/>
    <x v="67"/>
    <x v="32"/>
    <x v="8"/>
    <x v="0"/>
    <m/>
    <s v="Tour Multi Exception"/>
    <s v="WTC 1 - Corridor 15th Floor"/>
    <m/>
    <m/>
    <n v="-6.2148579000000002"/>
    <n v="106.8202289"/>
  </r>
  <r>
    <n v="77"/>
    <s v="Tour Multi Exception"/>
    <x v="1"/>
    <x v="68"/>
    <x v="11"/>
    <x v="8"/>
    <x v="0"/>
    <m/>
    <s v="Tour Multi Exception"/>
    <s v="WTC 1 - Corridor 14th Floor"/>
    <m/>
    <m/>
    <n v="-6.2148579000000002"/>
    <n v="106.8202289"/>
  </r>
  <r>
    <n v="78"/>
    <s v="Tour Multi Exception"/>
    <x v="1"/>
    <x v="69"/>
    <x v="6"/>
    <x v="6"/>
    <x v="0"/>
    <m/>
    <s v="Tour Multi Exception"/>
    <s v="WTC 1 - Corridor 8th Floor"/>
    <m/>
    <m/>
    <n v="-6.2148579000000002"/>
    <n v="106.8202289"/>
  </r>
  <r>
    <n v="79"/>
    <s v="Tour Multi Exception"/>
    <x v="1"/>
    <x v="70"/>
    <x v="1"/>
    <x v="8"/>
    <x v="0"/>
    <m/>
    <s v="Tour Multi Exception"/>
    <s v="WTC 1 - Corridor 10th Floor"/>
    <m/>
    <m/>
    <n v="-6.2148579000000002"/>
    <n v="106.8202289"/>
  </r>
  <r>
    <n v="80"/>
    <s v="Tour Multi Exception"/>
    <x v="1"/>
    <x v="71"/>
    <x v="36"/>
    <x v="8"/>
    <x v="0"/>
    <m/>
    <s v="Tour Multi Exception"/>
    <s v="WTC 1 - 11th Pantry Zona A"/>
    <m/>
    <m/>
    <n v="-6.2148579000000002"/>
    <n v="106.8202289"/>
  </r>
  <r>
    <n v="81"/>
    <s v="Tour Multi Exception"/>
    <x v="1"/>
    <x v="72"/>
    <x v="1"/>
    <x v="8"/>
    <x v="0"/>
    <m/>
    <s v="Tour Multi Exception"/>
    <s v="WTC 1 - Corridor 11th Floor"/>
    <m/>
    <m/>
    <n v="-6.2148579000000002"/>
    <n v="106.8202289"/>
  </r>
  <r>
    <n v="82"/>
    <s v="Tour Multi Exception"/>
    <x v="1"/>
    <x v="73"/>
    <x v="37"/>
    <x v="8"/>
    <x v="0"/>
    <m/>
    <s v="Tour Multi Exception"/>
    <s v="WTC 1 - Corridor 12th Floor"/>
    <m/>
    <m/>
    <n v="-6.2148579000000002"/>
    <n v="106.8202289"/>
  </r>
  <r>
    <n v="83"/>
    <s v="Tour Multi Exception"/>
    <x v="1"/>
    <x v="74"/>
    <x v="6"/>
    <x v="8"/>
    <x v="0"/>
    <m/>
    <s v="Tour Multi Exception"/>
    <s v="WTC 1 - Corridor 13th Floor"/>
    <m/>
    <m/>
    <n v="-6.2148579000000002"/>
    <n v="106.8202289"/>
  </r>
  <r>
    <n v="84"/>
    <s v="Tour Multi Exception"/>
    <x v="1"/>
    <x v="75"/>
    <x v="6"/>
    <x v="6"/>
    <x v="0"/>
    <m/>
    <s v="Tour Multi Exception"/>
    <s v="WTC 1 - Corridor 6th Floor"/>
    <m/>
    <m/>
    <n v="-6.2148579000000002"/>
    <n v="106.8202289"/>
  </r>
  <r>
    <n v="85"/>
    <s v="Tour Multi Exception"/>
    <x v="1"/>
    <x v="76"/>
    <x v="38"/>
    <x v="8"/>
    <x v="0"/>
    <m/>
    <s v="Tour Multi Exception"/>
    <s v="WTC 1 - 17th Staircase 3"/>
    <m/>
    <m/>
    <n v="-6.2148579000000002"/>
    <n v="106.8202289"/>
  </r>
  <r>
    <n v="86"/>
    <s v="Tour Multi Exception"/>
    <x v="1"/>
    <x v="76"/>
    <x v="7"/>
    <x v="8"/>
    <x v="0"/>
    <m/>
    <s v="Tour Multi Exception"/>
    <s v="WTC 1 - Corridor 17th Floor"/>
    <m/>
    <m/>
    <n v="-6.2148579000000002"/>
    <n v="106.8202289"/>
  </r>
  <r>
    <n v="87"/>
    <s v="Tour Multi Exception"/>
    <x v="1"/>
    <x v="77"/>
    <x v="8"/>
    <x v="8"/>
    <x v="0"/>
    <m/>
    <s v="Tour Multi Exception"/>
    <s v="WTC 1 - Corridor 18th Floor"/>
    <m/>
    <m/>
    <n v="-6.2148579000000002"/>
    <n v="106.8202289"/>
  </r>
  <r>
    <n v="88"/>
    <s v="Tour Multi Exception"/>
    <x v="1"/>
    <x v="78"/>
    <x v="3"/>
    <x v="7"/>
    <x v="0"/>
    <m/>
    <s v="Tour Multi Exception"/>
    <s v="WTC 1 - Corridor 3rd Floor"/>
    <m/>
    <m/>
    <n v="-6.2148579000000002"/>
    <n v="106.8202289"/>
  </r>
  <r>
    <n v="89"/>
    <s v="Tour Multi Exception"/>
    <x v="1"/>
    <x v="79"/>
    <x v="36"/>
    <x v="7"/>
    <x v="0"/>
    <m/>
    <s v="Tour Multi Exception"/>
    <s v="WTC 1 - 11th Corridor Executive Lift"/>
    <m/>
    <m/>
    <n v="-6.2148579000000002"/>
    <n v="106.8202289"/>
  </r>
  <r>
    <n v="90"/>
    <s v="Tour Multi Exception"/>
    <x v="1"/>
    <x v="80"/>
    <x v="39"/>
    <x v="6"/>
    <x v="0"/>
    <m/>
    <s v="Tour Multi Exception"/>
    <s v="WTC 1 - Corridor 1st Floor"/>
    <m/>
    <m/>
    <n v="-6.2148579000000002"/>
    <n v="106.8202289"/>
  </r>
  <r>
    <n v="91"/>
    <s v="Tour Multi Exception"/>
    <x v="1"/>
    <x v="81"/>
    <x v="1"/>
    <x v="8"/>
    <x v="0"/>
    <m/>
    <s v="Tour Multi Exception"/>
    <s v="WTC 1 - 11th Floor Staircase 1"/>
    <m/>
    <m/>
    <n v="-6.2148579000000002"/>
    <n v="106.8202289"/>
  </r>
  <r>
    <n v="92"/>
    <s v="Tour Multi Exception"/>
    <x v="1"/>
    <x v="81"/>
    <x v="7"/>
    <x v="8"/>
    <x v="0"/>
    <m/>
    <s v="Tour Multi Exception"/>
    <s v="WTC 1 - Corridor 11th Floor"/>
    <m/>
    <m/>
    <n v="-6.2148579000000002"/>
    <n v="106.8202289"/>
  </r>
  <r>
    <n v="93"/>
    <s v="Tour Multi Exception"/>
    <x v="1"/>
    <x v="82"/>
    <x v="6"/>
    <x v="8"/>
    <x v="0"/>
    <m/>
    <s v="Tour Multi Exception"/>
    <s v="WTC 1 - 19th Staircase 2"/>
    <m/>
    <m/>
    <n v="-6.2148579000000002"/>
    <n v="106.8202289"/>
  </r>
  <r>
    <n v="94"/>
    <s v="Tour Multi Exception"/>
    <x v="1"/>
    <x v="83"/>
    <x v="1"/>
    <x v="8"/>
    <x v="0"/>
    <m/>
    <s v="Tour Multi Exception"/>
    <s v="WTC 1 - Corridor 18th Floor"/>
    <m/>
    <m/>
    <n v="-6.2148579000000002"/>
    <n v="106.8202289"/>
  </r>
  <r>
    <n v="95"/>
    <s v="Tour Multi Exception"/>
    <x v="1"/>
    <x v="83"/>
    <x v="7"/>
    <x v="6"/>
    <x v="0"/>
    <m/>
    <s v="Tour Multi Exception"/>
    <s v="WTC 1 - Toilet Male Zone A on 5th Floor"/>
    <m/>
    <m/>
    <n v="-6.2148579000000002"/>
    <n v="106.8202289"/>
  </r>
  <r>
    <n v="96"/>
    <s v="Tour Multi Exception"/>
    <x v="1"/>
    <x v="84"/>
    <x v="16"/>
    <x v="6"/>
    <x v="0"/>
    <m/>
    <s v="Tour Multi Exception"/>
    <s v="WTC 1 - Corridor 5th Floor"/>
    <m/>
    <m/>
    <n v="-6.2148579000000002"/>
    <n v="106.8202289"/>
  </r>
  <r>
    <n v="97"/>
    <s v="Securitas - Building Patrol Handover Report"/>
    <x v="1"/>
    <x v="85"/>
    <x v="40"/>
    <x v="8"/>
    <x v="0"/>
    <s v="Security Guard"/>
    <s v="Securitas - Building Patrol Handover Report"/>
    <m/>
    <m/>
    <m/>
    <n v="-6.2148579000000002"/>
    <n v="106.8202289"/>
  </r>
  <r>
    <n v="98"/>
    <s v="Securitas - Building Patrol Handover Report"/>
    <x v="1"/>
    <x v="85"/>
    <x v="7"/>
    <x v="6"/>
    <x v="0"/>
    <s v="Security Guard"/>
    <s v="Securitas - Building Patrol Handover Report"/>
    <m/>
    <m/>
    <m/>
    <n v="-6.2148579000000002"/>
    <n v="106.82022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9AED94-AFEE-4085-ABF5-70B424EF2CB7}" name="PivotTable1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>
  <location ref="R7:U12" firstHeaderRow="1" firstDataRow="2" firstDataCol="1"/>
  <pivotFields count="15">
    <pivotField subtotalTop="0" showAll="0" defaultSubtotal="0"/>
    <pivotField axis="axisRow" dataField="1" subtotalTop="0" showAll="0" defaultSubtotal="0">
      <items count="4">
        <item x="1"/>
        <item x="2"/>
        <item x="0"/>
        <item x="3"/>
      </items>
    </pivotField>
    <pivotField numFmtId="14" subtotalTop="0" showAll="0" defaultSubtotal="0"/>
    <pivotField numFmtId="21"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Col" subtotalTop="0" showAll="0" defaultSubtotal="0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14"/>
  </colFields>
  <colItems count="3">
    <i>
      <x/>
    </i>
    <i>
      <x v="1"/>
    </i>
    <i>
      <x v="2"/>
    </i>
  </colItems>
  <dataFields count="1">
    <dataField name="Count of Type" fld="1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67B6AF-1756-408A-917A-28AF1D3F04C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N24" firstHeaderRow="1" firstDataRow="2" firstDataCol="1" rowPageCount="1" colPageCount="1"/>
  <pivotFields count="17">
    <pivotField showAll="0"/>
    <pivotField showAll="0"/>
    <pivotField axis="axisRow" numFmtId="164" showAll="0">
      <items count="3">
        <item x="0"/>
        <item x="1"/>
        <item t="default"/>
      </items>
    </pivotField>
    <pivotField numFmtId="165" showAll="0">
      <items count="6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Col" dataField="1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10">
        <item sd="0" x="2"/>
        <item sd="0" x="4"/>
        <item sd="0" x="3"/>
        <item sd="0" x="5"/>
        <item x="7"/>
        <item x="1"/>
        <item sd="0" x="6"/>
        <item x="0"/>
        <item sd="0" x="8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countASubtotal="1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countA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</pivotFields>
  <rowFields count="3">
    <field x="2"/>
    <field x="5"/>
    <field x="15"/>
  </rowFields>
  <rowItems count="20">
    <i>
      <x/>
    </i>
    <i r="1">
      <x/>
    </i>
    <i r="1">
      <x v="1"/>
    </i>
    <i r="1">
      <x v="2"/>
    </i>
    <i r="1">
      <x v="3"/>
    </i>
    <i r="1">
      <x v="4"/>
    </i>
    <i r="2">
      <x v="22"/>
    </i>
    <i r="2">
      <x v="23"/>
    </i>
    <i r="1">
      <x v="5"/>
    </i>
    <i r="2">
      <x v="7"/>
    </i>
    <i r="1">
      <x v="6"/>
    </i>
    <i r="1">
      <x v="7"/>
    </i>
    <i r="2">
      <x v="7"/>
    </i>
    <i r="1">
      <x v="8"/>
    </i>
    <i>
      <x v="1"/>
    </i>
    <i r="1">
      <x v="4"/>
    </i>
    <i r="2">
      <x v="3"/>
    </i>
    <i r="1">
      <x v="6"/>
    </i>
    <i r="1">
      <x v="8"/>
    </i>
    <i t="grand">
      <x/>
    </i>
  </rowItems>
  <colFields count="1">
    <field x="4"/>
  </colFields>
  <col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6"/>
    </i>
    <i>
      <x v="27"/>
    </i>
    <i>
      <x v="28"/>
    </i>
    <i>
      <x v="30"/>
    </i>
    <i>
      <x v="32"/>
    </i>
    <i>
      <x v="34"/>
    </i>
    <i>
      <x v="36"/>
    </i>
    <i>
      <x v="37"/>
    </i>
    <i>
      <x v="38"/>
    </i>
    <i>
      <x v="40"/>
    </i>
    <i>
      <x v="48"/>
    </i>
    <i>
      <x v="49"/>
    </i>
    <i>
      <x v="50"/>
    </i>
    <i>
      <x v="51"/>
    </i>
    <i>
      <x v="58"/>
    </i>
    <i t="grand">
      <x/>
    </i>
  </colItems>
  <pageFields count="1">
    <pageField fld="6" hier="-1"/>
  </pageFields>
  <dataFields count="1">
    <dataField name="Interval more than 30 minutes" fld="4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08A8F2-518D-4CED-9DCE-AC7CDAC6CE8C}" name="MyData" displayName="MyData" ref="A7:O112" totalsRowShown="0">
  <autoFilter ref="A7:O112" xr:uid="{08C0AD79-860F-4A74-9D09-52A40B77B8CE}"/>
  <tableColumns count="15">
    <tableColumn id="1" xr3:uid="{AB598CB8-F7B6-4B36-9F4D-F5353F90CD1A}" name="No"/>
    <tableColumn id="2" xr3:uid="{43DCE591-A99C-4E48-87D8-5CF4BE4C7176}" name="Type"/>
    <tableColumn id="3" xr3:uid="{991EA189-84A9-4E0B-A42C-6AD2BA6C1EE5}" name="Date" dataDxfId="6"/>
    <tableColumn id="4" xr3:uid="{999E588E-0313-40D1-ACE6-1DF91BB8AFBE}" name="Time" dataDxfId="5"/>
    <tableColumn id="5" xr3:uid="{6E497A04-FACC-46B4-8E32-DA113D1BA71B}" name="Interval" dataDxfId="4"/>
    <tableColumn id="6" xr3:uid="{CC77D28F-C899-4E49-988D-4263DEBD4848}" name="Reported By"/>
    <tableColumn id="7" xr3:uid="{46525AF4-DDA9-4A9F-A5A0-590FAA7132DB}" name="Site"/>
    <tableColumn id="8" xr3:uid="{711DF1E7-E0B1-481B-93E9-6CFCE1B66C79}" name="Post"/>
    <tableColumn id="9" xr3:uid="{D294E10A-23CB-45F7-A51A-8223BEE04446}" name="Type2"/>
    <tableColumn id="10" xr3:uid="{D52BBD7C-B13D-4737-AA72-2F6BDCA0121F}" name="Location"/>
    <tableColumn id="11" xr3:uid="{B78A62F0-C72D-48AB-8855-F39231D34AF7}" name="Category"/>
    <tableColumn id="12" xr3:uid="{CA8FCEB6-66FE-4230-9A9E-CEF01537A99B}" name="Details"/>
    <tableColumn id="13" xr3:uid="{439D04C8-9F75-4CB0-B1C5-4FBD88E7322F}" name="Latitude"/>
    <tableColumn id="14" xr3:uid="{BE129380-7D28-4918-8DC2-D2595B9064C9}" name="Longitude"/>
    <tableColumn id="15" xr3:uid="{CBD72E7D-8217-49A8-9D4D-B94432221E84}" name="Grup" dataDxfId="2">
      <calculatedColumnFormula>VLOOKUP(E8,MyGroup[],3)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62300E-3BC5-4FE2-A7E3-46536ADCE9CF}" name="MyGroup" displayName="MyGroup" ref="A1:C4" totalsRowShown="0">
  <autoFilter ref="A1:C4" xr:uid="{B3BE1F5A-ED02-426B-AE43-0A8E0ACAD356}"/>
  <tableColumns count="3">
    <tableColumn id="1" xr3:uid="{461B81F0-1586-476F-BC31-D370CE5F0B32}" name="Mulai" dataDxfId="3"/>
    <tableColumn id="2" xr3:uid="{1A59E189-182A-4782-BA75-7AEE60D4000D}" name="Sampai"/>
    <tableColumn id="3" xr3:uid="{1DA8F0A0-8680-4E95-A2AB-C42B553F473B}" name="Gru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69FC-B0CE-4CBB-B2E6-DF2318D91703}">
  <dimension ref="A1:U112"/>
  <sheetViews>
    <sheetView showGridLines="0" tabSelected="1" workbookViewId="0">
      <pane ySplit="7" topLeftCell="A8" activePane="bottomLeft" state="frozen"/>
      <selection pane="bottomLeft"/>
    </sheetView>
  </sheetViews>
  <sheetFormatPr defaultRowHeight="14.4" x14ac:dyDescent="0.3"/>
  <cols>
    <col min="1" max="2" width="8.88671875" customWidth="1"/>
    <col min="3" max="3" width="17.21875" customWidth="1"/>
    <col min="4" max="4" width="8.88671875" customWidth="1"/>
    <col min="5" max="5" width="9.6640625" bestFit="1" customWidth="1"/>
    <col min="6" max="6" width="8" customWidth="1"/>
    <col min="7" max="7" width="5.44140625" customWidth="1"/>
    <col min="8" max="8" width="4.33203125" customWidth="1"/>
    <col min="9" max="9" width="9.33203125" customWidth="1"/>
    <col min="10" max="10" width="6.21875" customWidth="1"/>
    <col min="11" max="11" width="8.88671875" customWidth="1"/>
    <col min="12" max="12" width="2.77734375" customWidth="1"/>
    <col min="13" max="13" width="7.77734375" customWidth="1"/>
    <col min="14" max="14" width="6.77734375" customWidth="1"/>
    <col min="15" max="15" width="17.21875" bestFit="1" customWidth="1"/>
    <col min="18" max="18" width="15.33203125" customWidth="1"/>
    <col min="19" max="19" width="15" bestFit="1" customWidth="1"/>
    <col min="20" max="21" width="17.21875" bestFit="1" customWidth="1"/>
  </cols>
  <sheetData>
    <row r="1" spans="1:21" x14ac:dyDescent="0.3">
      <c r="A1" t="s">
        <v>58</v>
      </c>
      <c r="B1" t="s">
        <v>59</v>
      </c>
      <c r="C1" t="s">
        <v>60</v>
      </c>
    </row>
    <row r="2" spans="1:21" x14ac:dyDescent="0.3">
      <c r="A2" s="39">
        <v>0</v>
      </c>
      <c r="B2" s="39">
        <v>2.0833333333333332E-2</v>
      </c>
      <c r="C2" t="s">
        <v>61</v>
      </c>
    </row>
    <row r="3" spans="1:21" x14ac:dyDescent="0.3">
      <c r="A3" s="39">
        <v>2.0844907407407406E-2</v>
      </c>
      <c r="B3" s="39">
        <v>4.1666666666666664E-2</v>
      </c>
      <c r="C3" t="s">
        <v>62</v>
      </c>
    </row>
    <row r="4" spans="1:21" x14ac:dyDescent="0.3">
      <c r="A4" s="39">
        <v>4.1678240740740745E-2</v>
      </c>
      <c r="B4">
        <v>99999</v>
      </c>
      <c r="C4" t="s">
        <v>63</v>
      </c>
    </row>
    <row r="7" spans="1:21" x14ac:dyDescent="0.3">
      <c r="A7" t="s">
        <v>8</v>
      </c>
      <c r="B7" t="s">
        <v>0</v>
      </c>
      <c r="C7" t="s">
        <v>1</v>
      </c>
      <c r="D7" t="s">
        <v>9</v>
      </c>
      <c r="E7" t="s">
        <v>10</v>
      </c>
      <c r="F7" t="s">
        <v>35</v>
      </c>
      <c r="G7" t="s">
        <v>11</v>
      </c>
      <c r="H7" t="s">
        <v>36</v>
      </c>
      <c r="I7" t="s">
        <v>37</v>
      </c>
      <c r="J7" t="s">
        <v>38</v>
      </c>
      <c r="K7" t="s">
        <v>39</v>
      </c>
      <c r="L7" t="s">
        <v>40</v>
      </c>
      <c r="M7" t="s">
        <v>41</v>
      </c>
      <c r="N7" t="s">
        <v>42</v>
      </c>
      <c r="O7" s="47" t="s">
        <v>60</v>
      </c>
      <c r="R7" s="18" t="s">
        <v>136</v>
      </c>
      <c r="S7" s="18" t="s">
        <v>14</v>
      </c>
      <c r="T7" s="16"/>
      <c r="U7" s="17"/>
    </row>
    <row r="8" spans="1:21" x14ac:dyDescent="0.3">
      <c r="A8">
        <v>-7</v>
      </c>
      <c r="B8" t="s">
        <v>43</v>
      </c>
      <c r="C8" s="38">
        <v>44263</v>
      </c>
      <c r="D8" s="39">
        <v>1.9444444444444445E-2</v>
      </c>
      <c r="E8" s="40">
        <v>0</v>
      </c>
      <c r="F8" t="s">
        <v>6</v>
      </c>
      <c r="G8" t="s">
        <v>44</v>
      </c>
      <c r="I8" t="s">
        <v>43</v>
      </c>
      <c r="J8" t="s">
        <v>45</v>
      </c>
      <c r="M8">
        <v>-6.2148579000000002</v>
      </c>
      <c r="N8">
        <v>106.8202289</v>
      </c>
      <c r="O8" t="str">
        <f>VLOOKUP(E8,MyGroup[],3)</f>
        <v>1. Up to 30min</v>
      </c>
      <c r="R8" s="18" t="s">
        <v>12</v>
      </c>
      <c r="S8" s="15" t="s">
        <v>61</v>
      </c>
      <c r="T8" s="19" t="s">
        <v>62</v>
      </c>
      <c r="U8" s="48" t="s">
        <v>63</v>
      </c>
    </row>
    <row r="9" spans="1:21" x14ac:dyDescent="0.3">
      <c r="A9">
        <v>-6</v>
      </c>
      <c r="B9" t="s">
        <v>43</v>
      </c>
      <c r="C9" s="38">
        <v>44263</v>
      </c>
      <c r="D9" s="39">
        <v>8.9583333333333334E-2</v>
      </c>
      <c r="E9" s="40">
        <v>1.1574074074074073E-5</v>
      </c>
      <c r="F9" t="s">
        <v>5</v>
      </c>
      <c r="G9" t="s">
        <v>44</v>
      </c>
      <c r="I9" t="s">
        <v>43</v>
      </c>
      <c r="J9" t="s">
        <v>46</v>
      </c>
      <c r="M9">
        <v>-6.2148579000000002</v>
      </c>
      <c r="N9">
        <v>106.8202289</v>
      </c>
      <c r="O9" t="str">
        <f>VLOOKUP(E9,MyGroup[],3)</f>
        <v>1. Up to 30min</v>
      </c>
      <c r="R9" s="49" t="s">
        <v>49</v>
      </c>
      <c r="S9" s="23">
        <v>1</v>
      </c>
      <c r="T9" s="24">
        <v>2</v>
      </c>
      <c r="U9" s="52"/>
    </row>
    <row r="10" spans="1:21" x14ac:dyDescent="0.3">
      <c r="A10">
        <v>-5</v>
      </c>
      <c r="B10" t="s">
        <v>43</v>
      </c>
      <c r="C10" s="38">
        <v>44262</v>
      </c>
      <c r="D10" s="39">
        <v>0.31388888888888888</v>
      </c>
      <c r="E10" s="40">
        <v>1.1805555555555555E-2</v>
      </c>
      <c r="F10" t="s">
        <v>3</v>
      </c>
      <c r="G10" t="s">
        <v>44</v>
      </c>
      <c r="I10" t="s">
        <v>43</v>
      </c>
      <c r="J10" t="s">
        <v>47</v>
      </c>
      <c r="M10">
        <v>-6.2148579000000002</v>
      </c>
      <c r="N10">
        <v>106.8202289</v>
      </c>
      <c r="O10" t="str">
        <f>VLOOKUP(E10,MyGroup[],3)</f>
        <v>1. Up to 30min</v>
      </c>
      <c r="R10" s="50" t="s">
        <v>54</v>
      </c>
      <c r="S10" s="42">
        <v>5</v>
      </c>
      <c r="T10" s="43">
        <v>1</v>
      </c>
      <c r="U10" s="53">
        <v>1</v>
      </c>
    </row>
    <row r="11" spans="1:21" x14ac:dyDescent="0.3">
      <c r="A11">
        <v>-4</v>
      </c>
      <c r="B11" t="s">
        <v>43</v>
      </c>
      <c r="C11" s="38">
        <v>44262</v>
      </c>
      <c r="D11" s="39">
        <v>0.55763888888888891</v>
      </c>
      <c r="E11" s="40">
        <v>2.0833333333333332E-2</v>
      </c>
      <c r="F11" t="s">
        <v>3</v>
      </c>
      <c r="G11" t="s">
        <v>44</v>
      </c>
      <c r="I11" t="s">
        <v>43</v>
      </c>
      <c r="J11" t="s">
        <v>46</v>
      </c>
      <c r="M11">
        <v>-6.2148579000000002</v>
      </c>
      <c r="N11">
        <v>106.8202289</v>
      </c>
      <c r="O11" t="str">
        <f>VLOOKUP(E11,MyGroup[],3)</f>
        <v>1. Up to 30min</v>
      </c>
      <c r="R11" s="50" t="s">
        <v>43</v>
      </c>
      <c r="S11" s="42">
        <v>79</v>
      </c>
      <c r="T11" s="43">
        <v>12</v>
      </c>
      <c r="U11" s="53">
        <v>3</v>
      </c>
    </row>
    <row r="12" spans="1:21" x14ac:dyDescent="0.3">
      <c r="A12">
        <v>-3</v>
      </c>
      <c r="B12" t="s">
        <v>49</v>
      </c>
      <c r="C12" s="38">
        <v>44262</v>
      </c>
      <c r="D12" s="39">
        <v>0.59027777777777779</v>
      </c>
      <c r="E12" s="40">
        <v>2.0844907407407406E-2</v>
      </c>
      <c r="F12" t="s">
        <v>3</v>
      </c>
      <c r="G12" t="s">
        <v>44</v>
      </c>
      <c r="H12" t="s">
        <v>50</v>
      </c>
      <c r="I12" t="s">
        <v>49</v>
      </c>
      <c r="M12">
        <v>-6.2148579000000002</v>
      </c>
      <c r="N12">
        <v>106.8202289</v>
      </c>
      <c r="O12" t="str">
        <f>VLOOKUP(E12,MyGroup[],3)</f>
        <v>2. More than 30min</v>
      </c>
      <c r="R12" s="51" t="s">
        <v>130</v>
      </c>
      <c r="S12" s="54">
        <v>1</v>
      </c>
      <c r="T12" s="55"/>
      <c r="U12" s="56"/>
    </row>
    <row r="13" spans="1:21" x14ac:dyDescent="0.3">
      <c r="A13">
        <v>-2</v>
      </c>
      <c r="B13" t="s">
        <v>43</v>
      </c>
      <c r="C13" s="38">
        <v>44262</v>
      </c>
      <c r="D13" s="39">
        <v>0.84791666666666676</v>
      </c>
      <c r="E13" s="40">
        <v>4.1666666666666664E-2</v>
      </c>
      <c r="F13" t="s">
        <v>4</v>
      </c>
      <c r="G13" t="s">
        <v>44</v>
      </c>
      <c r="I13" t="s">
        <v>43</v>
      </c>
      <c r="J13" t="s">
        <v>56</v>
      </c>
      <c r="M13">
        <v>-6.2148579000000002</v>
      </c>
      <c r="N13">
        <v>106.8202289</v>
      </c>
      <c r="O13" t="str">
        <f>VLOOKUP(E13,MyGroup[],3)</f>
        <v>2. More than 30min</v>
      </c>
    </row>
    <row r="14" spans="1:21" x14ac:dyDescent="0.3">
      <c r="A14">
        <v>-1</v>
      </c>
      <c r="B14" t="s">
        <v>43</v>
      </c>
      <c r="C14" s="38">
        <v>44262</v>
      </c>
      <c r="D14" s="39">
        <v>0.96250000000000002</v>
      </c>
      <c r="E14" s="40">
        <v>4.1678240740740745E-2</v>
      </c>
      <c r="F14" t="s">
        <v>6</v>
      </c>
      <c r="G14" t="s">
        <v>44</v>
      </c>
      <c r="I14" t="s">
        <v>43</v>
      </c>
      <c r="J14" t="s">
        <v>57</v>
      </c>
      <c r="M14">
        <v>-6.2148579000000002</v>
      </c>
      <c r="N14">
        <v>106.8202289</v>
      </c>
      <c r="O14" t="str">
        <f>VLOOKUP(E14,MyGroup[],3)</f>
        <v>3. More than 60min</v>
      </c>
    </row>
    <row r="15" spans="1:21" x14ac:dyDescent="0.3">
      <c r="A15">
        <v>75</v>
      </c>
      <c r="B15" t="s">
        <v>43</v>
      </c>
      <c r="C15" s="38">
        <v>44263</v>
      </c>
      <c r="D15" s="39">
        <v>1.0305555555555554</v>
      </c>
      <c r="E15" s="39">
        <v>3.472222222222222E-3</v>
      </c>
      <c r="F15" t="s">
        <v>6</v>
      </c>
      <c r="G15" t="s">
        <v>44</v>
      </c>
      <c r="I15" t="s">
        <v>43</v>
      </c>
      <c r="J15" t="s">
        <v>98</v>
      </c>
      <c r="M15">
        <v>-6.2148579000000002</v>
      </c>
      <c r="N15">
        <v>106.8202289</v>
      </c>
      <c r="O15" s="46" t="str">
        <f>VLOOKUP(E15,MyGroup[],3)</f>
        <v>1. Up to 30min</v>
      </c>
    </row>
    <row r="16" spans="1:21" x14ac:dyDescent="0.3">
      <c r="A16">
        <v>74</v>
      </c>
      <c r="B16" t="s">
        <v>43</v>
      </c>
      <c r="C16" s="38">
        <v>44263</v>
      </c>
      <c r="D16" s="39">
        <v>1.0270833333333333</v>
      </c>
      <c r="E16" s="39">
        <v>7.6388888888888886E-3</v>
      </c>
      <c r="F16" t="s">
        <v>6</v>
      </c>
      <c r="G16" t="s">
        <v>44</v>
      </c>
      <c r="I16" t="s">
        <v>43</v>
      </c>
      <c r="J16" t="s">
        <v>99</v>
      </c>
      <c r="M16">
        <v>-6.2148579000000002</v>
      </c>
      <c r="N16">
        <v>106.8202289</v>
      </c>
      <c r="O16" s="46" t="str">
        <f>VLOOKUP(E16,MyGroup[],3)</f>
        <v>1. Up to 30min</v>
      </c>
    </row>
    <row r="17" spans="1:15" x14ac:dyDescent="0.3">
      <c r="A17">
        <v>73</v>
      </c>
      <c r="B17" t="s">
        <v>43</v>
      </c>
      <c r="C17" s="38">
        <v>44263</v>
      </c>
      <c r="D17" s="39">
        <v>1.0194444444444444</v>
      </c>
      <c r="E17" s="39">
        <v>3.4027777777777775E-2</v>
      </c>
      <c r="F17" t="s">
        <v>6</v>
      </c>
      <c r="G17" t="s">
        <v>44</v>
      </c>
      <c r="I17" t="s">
        <v>43</v>
      </c>
      <c r="J17" t="s">
        <v>45</v>
      </c>
      <c r="M17">
        <v>-6.2148579000000002</v>
      </c>
      <c r="N17">
        <v>106.8202289</v>
      </c>
      <c r="O17" s="46" t="str">
        <f>VLOOKUP(E17,MyGroup[],3)</f>
        <v>2. More than 30min</v>
      </c>
    </row>
    <row r="18" spans="1:15" x14ac:dyDescent="0.3">
      <c r="A18">
        <v>76</v>
      </c>
      <c r="B18" t="s">
        <v>43</v>
      </c>
      <c r="C18" s="38">
        <v>44263</v>
      </c>
      <c r="D18" s="39">
        <v>1.0395833333333333</v>
      </c>
      <c r="E18" s="39">
        <v>9.0277777777777787E-3</v>
      </c>
      <c r="F18" t="s">
        <v>5</v>
      </c>
      <c r="G18" t="s">
        <v>44</v>
      </c>
      <c r="I18" t="s">
        <v>43</v>
      </c>
      <c r="J18" t="s">
        <v>53</v>
      </c>
      <c r="M18">
        <v>-6.2148579000000002</v>
      </c>
      <c r="N18">
        <v>106.8202289</v>
      </c>
      <c r="O18" s="46" t="str">
        <f>VLOOKUP(E18,MyGroup[],3)</f>
        <v>1. Up to 30min</v>
      </c>
    </row>
    <row r="19" spans="1:15" x14ac:dyDescent="0.3">
      <c r="A19">
        <v>78</v>
      </c>
      <c r="B19" t="s">
        <v>43</v>
      </c>
      <c r="C19" s="38">
        <v>44263</v>
      </c>
      <c r="D19" s="39">
        <v>4.5138888888888888E-2</v>
      </c>
      <c r="E19" s="39">
        <v>1.3888888888888889E-3</v>
      </c>
      <c r="F19" t="s">
        <v>6</v>
      </c>
      <c r="G19" t="s">
        <v>44</v>
      </c>
      <c r="I19" t="s">
        <v>43</v>
      </c>
      <c r="J19" t="s">
        <v>100</v>
      </c>
      <c r="M19">
        <v>-6.2148579000000002</v>
      </c>
      <c r="N19">
        <v>106.8202289</v>
      </c>
      <c r="O19" s="46" t="str">
        <f>VLOOKUP(E19,MyGroup[],3)</f>
        <v>1. Up to 30min</v>
      </c>
    </row>
    <row r="20" spans="1:15" x14ac:dyDescent="0.3">
      <c r="A20">
        <v>84</v>
      </c>
      <c r="B20" t="s">
        <v>43</v>
      </c>
      <c r="C20" s="38">
        <v>44263</v>
      </c>
      <c r="D20" s="39">
        <v>6.805555555555555E-2</v>
      </c>
      <c r="E20" s="39">
        <v>1.3888888888888889E-3</v>
      </c>
      <c r="F20" t="s">
        <v>6</v>
      </c>
      <c r="G20" t="s">
        <v>44</v>
      </c>
      <c r="I20" t="s">
        <v>43</v>
      </c>
      <c r="J20" t="s">
        <v>101</v>
      </c>
      <c r="M20">
        <v>-6.2148579000000002</v>
      </c>
      <c r="N20">
        <v>106.8202289</v>
      </c>
      <c r="O20" s="46" t="str">
        <f>VLOOKUP(E20,MyGroup[],3)</f>
        <v>1. Up to 30min</v>
      </c>
    </row>
    <row r="21" spans="1:15" x14ac:dyDescent="0.3">
      <c r="A21">
        <v>79</v>
      </c>
      <c r="B21" t="s">
        <v>43</v>
      </c>
      <c r="C21" s="38">
        <v>44263</v>
      </c>
      <c r="D21" s="39">
        <v>4.5833333333333337E-2</v>
      </c>
      <c r="E21" s="39">
        <v>6.9444444444444447E-4</v>
      </c>
      <c r="F21" t="s">
        <v>5</v>
      </c>
      <c r="G21" t="s">
        <v>44</v>
      </c>
      <c r="I21" t="s">
        <v>43</v>
      </c>
      <c r="J21" t="s">
        <v>102</v>
      </c>
      <c r="M21">
        <v>-6.2148579000000002</v>
      </c>
      <c r="N21">
        <v>106.8202289</v>
      </c>
      <c r="O21" s="46" t="str">
        <f>VLOOKUP(E21,MyGroup[],3)</f>
        <v>1. Up to 30min</v>
      </c>
    </row>
    <row r="22" spans="1:15" x14ac:dyDescent="0.3">
      <c r="A22">
        <v>81</v>
      </c>
      <c r="B22" t="s">
        <v>43</v>
      </c>
      <c r="C22" s="38">
        <v>44263</v>
      </c>
      <c r="D22" s="39">
        <v>5.9027777777777783E-2</v>
      </c>
      <c r="E22" s="39">
        <v>6.9444444444444447E-4</v>
      </c>
      <c r="F22" t="s">
        <v>5</v>
      </c>
      <c r="G22" t="s">
        <v>44</v>
      </c>
      <c r="I22" t="s">
        <v>43</v>
      </c>
      <c r="J22" t="s">
        <v>103</v>
      </c>
      <c r="M22">
        <v>-6.2148579000000002</v>
      </c>
      <c r="N22">
        <v>106.8202289</v>
      </c>
      <c r="O22" s="46" t="str">
        <f>VLOOKUP(E22,MyGroup[],3)</f>
        <v>1. Up to 30min</v>
      </c>
    </row>
    <row r="23" spans="1:15" x14ac:dyDescent="0.3">
      <c r="A23">
        <v>83</v>
      </c>
      <c r="B23" t="s">
        <v>43</v>
      </c>
      <c r="C23" s="38">
        <v>44263</v>
      </c>
      <c r="D23" s="39">
        <v>6.6666666666666666E-2</v>
      </c>
      <c r="E23" s="39">
        <v>1.3888888888888889E-3</v>
      </c>
      <c r="F23" t="s">
        <v>5</v>
      </c>
      <c r="G23" t="s">
        <v>44</v>
      </c>
      <c r="I23" t="s">
        <v>43</v>
      </c>
      <c r="J23" t="s">
        <v>104</v>
      </c>
      <c r="M23">
        <v>-6.2148579000000002</v>
      </c>
      <c r="N23">
        <v>106.8202289</v>
      </c>
      <c r="O23" s="46" t="str">
        <f>VLOOKUP(E23,MyGroup[],3)</f>
        <v>1. Up to 30min</v>
      </c>
    </row>
    <row r="24" spans="1:15" x14ac:dyDescent="0.3">
      <c r="A24">
        <v>77</v>
      </c>
      <c r="B24" t="s">
        <v>43</v>
      </c>
      <c r="C24" s="38">
        <v>44263</v>
      </c>
      <c r="D24" s="39">
        <v>4.3750000000000004E-2</v>
      </c>
      <c r="E24" s="39">
        <v>4.1666666666666666E-3</v>
      </c>
      <c r="F24" t="s">
        <v>5</v>
      </c>
      <c r="G24" t="s">
        <v>44</v>
      </c>
      <c r="I24" t="s">
        <v>43</v>
      </c>
      <c r="J24" t="s">
        <v>105</v>
      </c>
      <c r="M24">
        <v>-6.2148579000000002</v>
      </c>
      <c r="N24">
        <v>106.8202289</v>
      </c>
      <c r="O24" s="46" t="str">
        <f>VLOOKUP(E24,MyGroup[],3)</f>
        <v>1. Up to 30min</v>
      </c>
    </row>
    <row r="25" spans="1:15" x14ac:dyDescent="0.3">
      <c r="A25">
        <v>82</v>
      </c>
      <c r="B25" t="s">
        <v>43</v>
      </c>
      <c r="C25" s="38">
        <v>44263</v>
      </c>
      <c r="D25" s="39">
        <v>6.5277777777777782E-2</v>
      </c>
      <c r="E25" s="39">
        <v>6.2499999999999995E-3</v>
      </c>
      <c r="F25" t="s">
        <v>5</v>
      </c>
      <c r="G25" t="s">
        <v>44</v>
      </c>
      <c r="I25" t="s">
        <v>43</v>
      </c>
      <c r="J25" t="s">
        <v>106</v>
      </c>
      <c r="M25">
        <v>-6.2148579000000002</v>
      </c>
      <c r="N25">
        <v>106.8202289</v>
      </c>
      <c r="O25" s="46" t="str">
        <f>VLOOKUP(E25,MyGroup[],3)</f>
        <v>1. Up to 30min</v>
      </c>
    </row>
    <row r="26" spans="1:15" x14ac:dyDescent="0.3">
      <c r="A26">
        <v>80</v>
      </c>
      <c r="B26" t="s">
        <v>43</v>
      </c>
      <c r="C26" s="38">
        <v>44263</v>
      </c>
      <c r="D26" s="39">
        <v>5.8333333333333327E-2</v>
      </c>
      <c r="E26" s="39">
        <v>1.2499999999999999E-2</v>
      </c>
      <c r="F26" t="s">
        <v>5</v>
      </c>
      <c r="G26" t="s">
        <v>44</v>
      </c>
      <c r="I26" t="s">
        <v>43</v>
      </c>
      <c r="J26" t="s">
        <v>107</v>
      </c>
      <c r="M26">
        <v>-6.2148579000000002</v>
      </c>
      <c r="N26">
        <v>106.8202289</v>
      </c>
      <c r="O26" s="46" t="str">
        <f>VLOOKUP(E26,MyGroup[],3)</f>
        <v>1. Up to 30min</v>
      </c>
    </row>
    <row r="27" spans="1:15" x14ac:dyDescent="0.3">
      <c r="A27">
        <v>89</v>
      </c>
      <c r="B27" t="s">
        <v>43</v>
      </c>
      <c r="C27" s="38">
        <v>44263</v>
      </c>
      <c r="D27" s="39">
        <v>0.12291666666666667</v>
      </c>
      <c r="E27" s="39">
        <v>1.2499999999999999E-2</v>
      </c>
      <c r="F27" t="s">
        <v>91</v>
      </c>
      <c r="G27" t="s">
        <v>44</v>
      </c>
      <c r="I27" t="s">
        <v>43</v>
      </c>
      <c r="J27" t="s">
        <v>108</v>
      </c>
      <c r="M27">
        <v>-6.2148579000000002</v>
      </c>
      <c r="N27">
        <v>106.8202289</v>
      </c>
      <c r="O27" s="46" t="str">
        <f>VLOOKUP(E27,MyGroup[],3)</f>
        <v>1. Up to 30min</v>
      </c>
    </row>
    <row r="28" spans="1:15" x14ac:dyDescent="0.3">
      <c r="A28">
        <v>88</v>
      </c>
      <c r="B28" t="s">
        <v>43</v>
      </c>
      <c r="C28" s="38">
        <v>44263</v>
      </c>
      <c r="D28" s="39">
        <v>0.11041666666666666</v>
      </c>
      <c r="E28" s="39">
        <v>1.8749999999999999E-2</v>
      </c>
      <c r="F28" t="s">
        <v>91</v>
      </c>
      <c r="G28" t="s">
        <v>44</v>
      </c>
      <c r="I28" t="s">
        <v>43</v>
      </c>
      <c r="J28" t="s">
        <v>109</v>
      </c>
      <c r="M28">
        <v>-6.2148579000000002</v>
      </c>
      <c r="N28">
        <v>106.8202289</v>
      </c>
      <c r="O28" s="46" t="str">
        <f>VLOOKUP(E28,MyGroup[],3)</f>
        <v>1. Up to 30min</v>
      </c>
    </row>
    <row r="29" spans="1:15" x14ac:dyDescent="0.3">
      <c r="A29">
        <v>86</v>
      </c>
      <c r="B29" t="s">
        <v>43</v>
      </c>
      <c r="C29" s="38">
        <v>44263</v>
      </c>
      <c r="D29" s="39">
        <v>8.9583333333333334E-2</v>
      </c>
      <c r="E29" s="39">
        <v>0</v>
      </c>
      <c r="F29" t="s">
        <v>5</v>
      </c>
      <c r="G29" t="s">
        <v>44</v>
      </c>
      <c r="I29" t="s">
        <v>43</v>
      </c>
      <c r="J29" t="s">
        <v>110</v>
      </c>
      <c r="M29">
        <v>-6.2148579000000002</v>
      </c>
      <c r="N29">
        <v>106.8202289</v>
      </c>
      <c r="O29" s="46" t="str">
        <f>VLOOKUP(E29,MyGroup[],3)</f>
        <v>1. Up to 30min</v>
      </c>
    </row>
    <row r="30" spans="1:15" x14ac:dyDescent="0.3">
      <c r="A30">
        <v>87</v>
      </c>
      <c r="B30" t="s">
        <v>43</v>
      </c>
      <c r="C30" s="38">
        <v>44263</v>
      </c>
      <c r="D30" s="39">
        <v>9.1666666666666674E-2</v>
      </c>
      <c r="E30" s="39">
        <v>2.0833333333333333E-3</v>
      </c>
      <c r="F30" t="s">
        <v>5</v>
      </c>
      <c r="G30" t="s">
        <v>44</v>
      </c>
      <c r="I30" t="s">
        <v>43</v>
      </c>
      <c r="J30" t="s">
        <v>111</v>
      </c>
      <c r="M30">
        <v>-6.2148579000000002</v>
      </c>
      <c r="N30">
        <v>106.8202289</v>
      </c>
      <c r="O30" s="46" t="str">
        <f>VLOOKUP(E30,MyGroup[],3)</f>
        <v>1. Up to 30min</v>
      </c>
    </row>
    <row r="31" spans="1:15" x14ac:dyDescent="0.3">
      <c r="A31">
        <v>85</v>
      </c>
      <c r="B31" t="s">
        <v>43</v>
      </c>
      <c r="C31" s="38">
        <v>44263</v>
      </c>
      <c r="D31" s="39">
        <v>8.9583333333333334E-2</v>
      </c>
      <c r="E31" s="39">
        <v>2.1527777777777781E-2</v>
      </c>
      <c r="F31" t="s">
        <v>5</v>
      </c>
      <c r="G31" t="s">
        <v>44</v>
      </c>
      <c r="I31" t="s">
        <v>43</v>
      </c>
      <c r="J31" t="s">
        <v>46</v>
      </c>
      <c r="M31">
        <v>-6.2148579000000002</v>
      </c>
      <c r="N31">
        <v>106.8202289</v>
      </c>
      <c r="O31" s="46" t="str">
        <f>VLOOKUP(E31,MyGroup[],3)</f>
        <v>2. More than 30min</v>
      </c>
    </row>
    <row r="32" spans="1:15" x14ac:dyDescent="0.3">
      <c r="A32">
        <v>95</v>
      </c>
      <c r="B32" t="s">
        <v>43</v>
      </c>
      <c r="C32" s="38">
        <v>44263</v>
      </c>
      <c r="D32" s="39">
        <v>0.22777777777777777</v>
      </c>
      <c r="E32" s="39">
        <v>0</v>
      </c>
      <c r="F32" t="s">
        <v>6</v>
      </c>
      <c r="G32" t="s">
        <v>44</v>
      </c>
      <c r="I32" t="s">
        <v>43</v>
      </c>
      <c r="J32" t="s">
        <v>112</v>
      </c>
      <c r="M32">
        <v>-6.2148579000000002</v>
      </c>
      <c r="N32">
        <v>106.8202289</v>
      </c>
      <c r="O32" s="46" t="str">
        <f>VLOOKUP(E32,MyGroup[],3)</f>
        <v>1. Up to 30min</v>
      </c>
    </row>
    <row r="33" spans="1:15" x14ac:dyDescent="0.3">
      <c r="A33">
        <v>96</v>
      </c>
      <c r="B33" t="s">
        <v>43</v>
      </c>
      <c r="C33" s="38">
        <v>44263</v>
      </c>
      <c r="D33" s="39">
        <v>0.23750000000000002</v>
      </c>
      <c r="E33" s="39">
        <v>9.7222222222222224E-3</v>
      </c>
      <c r="F33" t="s">
        <v>6</v>
      </c>
      <c r="G33" t="s">
        <v>44</v>
      </c>
      <c r="I33" t="s">
        <v>43</v>
      </c>
      <c r="J33" t="s">
        <v>113</v>
      </c>
      <c r="M33">
        <v>-6.2148579000000002</v>
      </c>
      <c r="N33">
        <v>106.8202289</v>
      </c>
      <c r="O33" s="46" t="str">
        <f>VLOOKUP(E33,MyGroup[],3)</f>
        <v>1. Up to 30min</v>
      </c>
    </row>
    <row r="34" spans="1:15" x14ac:dyDescent="0.3">
      <c r="A34">
        <v>90</v>
      </c>
      <c r="B34" t="s">
        <v>43</v>
      </c>
      <c r="C34" s="38">
        <v>44263</v>
      </c>
      <c r="D34" s="39">
        <v>0.22500000000000001</v>
      </c>
      <c r="E34" s="39">
        <v>0.10208333333333335</v>
      </c>
      <c r="F34" t="s">
        <v>6</v>
      </c>
      <c r="G34" t="s">
        <v>44</v>
      </c>
      <c r="I34" t="s">
        <v>43</v>
      </c>
      <c r="J34" t="s">
        <v>114</v>
      </c>
      <c r="M34">
        <v>-6.2148579000000002</v>
      </c>
      <c r="N34">
        <v>106.8202289</v>
      </c>
      <c r="O34" s="46" t="str">
        <f>VLOOKUP(E34,MyGroup[],3)</f>
        <v>3. More than 60min</v>
      </c>
    </row>
    <row r="35" spans="1:15" x14ac:dyDescent="0.3">
      <c r="A35">
        <v>92</v>
      </c>
      <c r="B35" t="s">
        <v>43</v>
      </c>
      <c r="C35" s="38">
        <v>44263</v>
      </c>
      <c r="D35" s="39">
        <v>0.22569444444444445</v>
      </c>
      <c r="E35" s="39">
        <v>0</v>
      </c>
      <c r="F35" t="s">
        <v>5</v>
      </c>
      <c r="G35" t="s">
        <v>44</v>
      </c>
      <c r="I35" t="s">
        <v>43</v>
      </c>
      <c r="J35" t="s">
        <v>103</v>
      </c>
      <c r="M35">
        <v>-6.2148579000000002</v>
      </c>
      <c r="N35">
        <v>106.8202289</v>
      </c>
      <c r="O35" s="46" t="str">
        <f>VLOOKUP(E35,MyGroup[],3)</f>
        <v>1. Up to 30min</v>
      </c>
    </row>
    <row r="36" spans="1:15" x14ac:dyDescent="0.3">
      <c r="A36">
        <v>91</v>
      </c>
      <c r="B36" t="s">
        <v>43</v>
      </c>
      <c r="C36" s="38">
        <v>44263</v>
      </c>
      <c r="D36" s="39">
        <v>0.22569444444444445</v>
      </c>
      <c r="E36" s="39">
        <v>6.9444444444444447E-4</v>
      </c>
      <c r="F36" t="s">
        <v>5</v>
      </c>
      <c r="G36" t="s">
        <v>44</v>
      </c>
      <c r="I36" t="s">
        <v>43</v>
      </c>
      <c r="J36" t="s">
        <v>115</v>
      </c>
      <c r="M36">
        <v>-6.2148579000000002</v>
      </c>
      <c r="N36">
        <v>106.8202289</v>
      </c>
      <c r="O36" s="46" t="str">
        <f>VLOOKUP(E36,MyGroup[],3)</f>
        <v>1. Up to 30min</v>
      </c>
    </row>
    <row r="37" spans="1:15" x14ac:dyDescent="0.3">
      <c r="A37">
        <v>94</v>
      </c>
      <c r="B37" t="s">
        <v>43</v>
      </c>
      <c r="C37" s="38">
        <v>44263</v>
      </c>
      <c r="D37" s="39">
        <v>0.22777777777777777</v>
      </c>
      <c r="E37" s="39">
        <v>6.9444444444444447E-4</v>
      </c>
      <c r="F37" t="s">
        <v>5</v>
      </c>
      <c r="G37" t="s">
        <v>44</v>
      </c>
      <c r="I37" t="s">
        <v>43</v>
      </c>
      <c r="J37" t="s">
        <v>111</v>
      </c>
      <c r="M37">
        <v>-6.2148579000000002</v>
      </c>
      <c r="N37">
        <v>106.8202289</v>
      </c>
      <c r="O37" s="46" t="str">
        <f>VLOOKUP(E37,MyGroup[],3)</f>
        <v>1. Up to 30min</v>
      </c>
    </row>
    <row r="38" spans="1:15" x14ac:dyDescent="0.3">
      <c r="A38">
        <v>93</v>
      </c>
      <c r="B38" t="s">
        <v>43</v>
      </c>
      <c r="C38" s="38">
        <v>44263</v>
      </c>
      <c r="D38" s="39">
        <v>0.22708333333333333</v>
      </c>
      <c r="E38" s="39">
        <v>1.3888888888888889E-3</v>
      </c>
      <c r="F38" t="s">
        <v>5</v>
      </c>
      <c r="G38" t="s">
        <v>44</v>
      </c>
      <c r="I38" t="s">
        <v>43</v>
      </c>
      <c r="J38" t="s">
        <v>55</v>
      </c>
      <c r="M38">
        <v>-6.2148579000000002</v>
      </c>
      <c r="N38">
        <v>106.8202289</v>
      </c>
      <c r="O38" s="46" t="str">
        <f>VLOOKUP(E38,MyGroup[],3)</f>
        <v>1. Up to 30min</v>
      </c>
    </row>
    <row r="39" spans="1:15" x14ac:dyDescent="0.3">
      <c r="A39">
        <v>2</v>
      </c>
      <c r="B39" t="s">
        <v>54</v>
      </c>
      <c r="C39" s="38">
        <v>44262</v>
      </c>
      <c r="D39" s="39">
        <v>0.27430555555555552</v>
      </c>
      <c r="E39" s="39">
        <v>6.9444444444444447E-4</v>
      </c>
      <c r="F39" t="s">
        <v>94</v>
      </c>
      <c r="G39" t="s">
        <v>44</v>
      </c>
      <c r="H39" t="s">
        <v>50</v>
      </c>
      <c r="I39" t="s">
        <v>54</v>
      </c>
      <c r="M39">
        <v>-6.2148579000000002</v>
      </c>
      <c r="N39">
        <v>106.8202289</v>
      </c>
      <c r="O39" s="46" t="str">
        <f>VLOOKUP(E39,MyGroup[],3)</f>
        <v>1. Up to 30min</v>
      </c>
    </row>
    <row r="40" spans="1:15" x14ac:dyDescent="0.3">
      <c r="A40">
        <v>98</v>
      </c>
      <c r="B40" t="s">
        <v>54</v>
      </c>
      <c r="C40" s="38">
        <v>44263</v>
      </c>
      <c r="D40" s="39">
        <v>0.27986111111111112</v>
      </c>
      <c r="E40" s="39">
        <v>0</v>
      </c>
      <c r="F40" t="s">
        <v>6</v>
      </c>
      <c r="G40" t="s">
        <v>44</v>
      </c>
      <c r="H40" t="s">
        <v>50</v>
      </c>
      <c r="I40" t="s">
        <v>54</v>
      </c>
      <c r="M40">
        <v>-6.2148579000000002</v>
      </c>
      <c r="N40">
        <v>106.8202289</v>
      </c>
      <c r="O40" s="46" t="str">
        <f>VLOOKUP(E40,MyGroup[],3)</f>
        <v>1. Up to 30min</v>
      </c>
    </row>
    <row r="41" spans="1:15" x14ac:dyDescent="0.3">
      <c r="A41">
        <v>1</v>
      </c>
      <c r="B41" t="s">
        <v>54</v>
      </c>
      <c r="C41" s="38">
        <v>44262</v>
      </c>
      <c r="D41" s="39">
        <v>0.27361111111111108</v>
      </c>
      <c r="E41" s="39"/>
      <c r="F41" t="s">
        <v>96</v>
      </c>
      <c r="G41" t="s">
        <v>44</v>
      </c>
      <c r="H41" t="s">
        <v>50</v>
      </c>
      <c r="I41" t="s">
        <v>54</v>
      </c>
      <c r="M41">
        <v>-6.2148579000000002</v>
      </c>
      <c r="N41">
        <v>106.8202289</v>
      </c>
      <c r="O41" s="46" t="str">
        <f>VLOOKUP(E41,MyGroup[],3)</f>
        <v>1. Up to 30min</v>
      </c>
    </row>
    <row r="42" spans="1:15" x14ac:dyDescent="0.3">
      <c r="A42">
        <v>97</v>
      </c>
      <c r="B42" t="s">
        <v>54</v>
      </c>
      <c r="C42" s="38">
        <v>44263</v>
      </c>
      <c r="D42" s="39">
        <v>0.27986111111111112</v>
      </c>
      <c r="E42" s="39">
        <v>4.2361111111111106E-2</v>
      </c>
      <c r="F42" t="s">
        <v>5</v>
      </c>
      <c r="G42" t="s">
        <v>44</v>
      </c>
      <c r="H42" t="s">
        <v>50</v>
      </c>
      <c r="I42" t="s">
        <v>54</v>
      </c>
      <c r="M42">
        <v>-6.2148579000000002</v>
      </c>
      <c r="N42">
        <v>106.8202289</v>
      </c>
      <c r="O42" s="46" t="str">
        <f>VLOOKUP(E42,MyGroup[],3)</f>
        <v>3. More than 60min</v>
      </c>
    </row>
    <row r="43" spans="1:15" x14ac:dyDescent="0.3">
      <c r="A43">
        <v>3</v>
      </c>
      <c r="B43" t="s">
        <v>43</v>
      </c>
      <c r="C43" s="38">
        <v>44262</v>
      </c>
      <c r="D43" s="39">
        <v>0.31388888888888888</v>
      </c>
      <c r="E43" s="39">
        <v>3.9583333333333331E-2</v>
      </c>
      <c r="F43" t="s">
        <v>3</v>
      </c>
      <c r="G43" t="s">
        <v>44</v>
      </c>
      <c r="I43" t="s">
        <v>43</v>
      </c>
      <c r="J43" t="s">
        <v>47</v>
      </c>
      <c r="M43">
        <v>-6.2148579000000002</v>
      </c>
      <c r="N43">
        <v>106.8202289</v>
      </c>
      <c r="O43" s="46" t="str">
        <f>VLOOKUP(E43,MyGroup[],3)</f>
        <v>2. More than 30min</v>
      </c>
    </row>
    <row r="44" spans="1:15" x14ac:dyDescent="0.3">
      <c r="A44">
        <v>4</v>
      </c>
      <c r="B44" t="s">
        <v>43</v>
      </c>
      <c r="C44" s="38">
        <v>44262</v>
      </c>
      <c r="D44" s="39">
        <v>0.33263888888888887</v>
      </c>
      <c r="E44" s="39">
        <v>1.8749999999999999E-2</v>
      </c>
      <c r="F44" t="s">
        <v>2</v>
      </c>
      <c r="G44" t="s">
        <v>44</v>
      </c>
      <c r="I44" t="s">
        <v>43</v>
      </c>
      <c r="J44" t="s">
        <v>116</v>
      </c>
      <c r="M44">
        <v>-6.2148579000000002</v>
      </c>
      <c r="N44">
        <v>106.8202289</v>
      </c>
      <c r="O44" s="46" t="str">
        <f>VLOOKUP(E44,MyGroup[],3)</f>
        <v>1. Up to 30min</v>
      </c>
    </row>
    <row r="45" spans="1:15" x14ac:dyDescent="0.3">
      <c r="A45">
        <v>11</v>
      </c>
      <c r="B45" t="s">
        <v>43</v>
      </c>
      <c r="C45" s="38">
        <v>44262</v>
      </c>
      <c r="D45" s="39">
        <v>0.35000000000000003</v>
      </c>
      <c r="E45" s="39">
        <v>0</v>
      </c>
      <c r="F45" t="s">
        <v>3</v>
      </c>
      <c r="G45" t="s">
        <v>44</v>
      </c>
      <c r="I45" t="s">
        <v>43</v>
      </c>
      <c r="J45" t="s">
        <v>56</v>
      </c>
      <c r="M45">
        <v>-6.2148579000000002</v>
      </c>
      <c r="N45">
        <v>106.8202289</v>
      </c>
      <c r="O45" s="46" t="str">
        <f>VLOOKUP(E45,MyGroup[],3)</f>
        <v>1. Up to 30min</v>
      </c>
    </row>
    <row r="46" spans="1:15" x14ac:dyDescent="0.3">
      <c r="A46">
        <v>12</v>
      </c>
      <c r="B46" t="s">
        <v>43</v>
      </c>
      <c r="C46" s="38">
        <v>44262</v>
      </c>
      <c r="D46" s="39">
        <v>0.35069444444444442</v>
      </c>
      <c r="E46" s="39">
        <v>6.9444444444444447E-4</v>
      </c>
      <c r="F46" t="s">
        <v>3</v>
      </c>
      <c r="G46" t="s">
        <v>44</v>
      </c>
      <c r="I46" t="s">
        <v>43</v>
      </c>
      <c r="J46" t="s">
        <v>117</v>
      </c>
      <c r="M46">
        <v>-6.2148579000000002</v>
      </c>
      <c r="N46">
        <v>106.8202289</v>
      </c>
      <c r="O46" s="46" t="str">
        <f>VLOOKUP(E46,MyGroup[],3)</f>
        <v>1. Up to 30min</v>
      </c>
    </row>
    <row r="47" spans="1:15" x14ac:dyDescent="0.3">
      <c r="A47">
        <v>16</v>
      </c>
      <c r="B47" t="s">
        <v>43</v>
      </c>
      <c r="C47" s="38">
        <v>44262</v>
      </c>
      <c r="D47" s="39">
        <v>0.35694444444444445</v>
      </c>
      <c r="E47" s="39">
        <v>6.9444444444444447E-4</v>
      </c>
      <c r="F47" t="s">
        <v>3</v>
      </c>
      <c r="G47" t="s">
        <v>44</v>
      </c>
      <c r="I47" t="s">
        <v>43</v>
      </c>
      <c r="J47" t="s">
        <v>46</v>
      </c>
      <c r="M47">
        <v>-6.2148579000000002</v>
      </c>
      <c r="N47">
        <v>106.8202289</v>
      </c>
      <c r="O47" s="46" t="str">
        <f>VLOOKUP(E47,MyGroup[],3)</f>
        <v>1. Up to 30min</v>
      </c>
    </row>
    <row r="48" spans="1:15" x14ac:dyDescent="0.3">
      <c r="A48">
        <v>19</v>
      </c>
      <c r="B48" t="s">
        <v>43</v>
      </c>
      <c r="C48" s="38">
        <v>44262</v>
      </c>
      <c r="D48" s="39">
        <v>0.36874999999999997</v>
      </c>
      <c r="E48" s="39">
        <v>2.7777777777777779E-3</v>
      </c>
      <c r="F48" t="s">
        <v>3</v>
      </c>
      <c r="G48" t="s">
        <v>44</v>
      </c>
      <c r="I48" t="s">
        <v>43</v>
      </c>
      <c r="J48" t="s">
        <v>105</v>
      </c>
      <c r="M48">
        <v>-6.2148579000000002</v>
      </c>
      <c r="N48">
        <v>106.8202289</v>
      </c>
      <c r="O48" s="46" t="str">
        <f>VLOOKUP(E48,MyGroup[],3)</f>
        <v>1. Up to 30min</v>
      </c>
    </row>
    <row r="49" spans="1:15" x14ac:dyDescent="0.3">
      <c r="A49">
        <v>18</v>
      </c>
      <c r="B49" t="s">
        <v>43</v>
      </c>
      <c r="C49" s="38">
        <v>44262</v>
      </c>
      <c r="D49" s="39">
        <v>0.3659722222222222</v>
      </c>
      <c r="E49" s="39">
        <v>4.1666666666666666E-3</v>
      </c>
      <c r="F49" t="s">
        <v>3</v>
      </c>
      <c r="G49" t="s">
        <v>44</v>
      </c>
      <c r="I49" t="s">
        <v>43</v>
      </c>
      <c r="J49" t="s">
        <v>118</v>
      </c>
      <c r="M49">
        <v>-6.2148579000000002</v>
      </c>
      <c r="N49">
        <v>106.8202289</v>
      </c>
      <c r="O49" s="46" t="str">
        <f>VLOOKUP(E49,MyGroup[],3)</f>
        <v>1. Up to 30min</v>
      </c>
    </row>
    <row r="50" spans="1:15" x14ac:dyDescent="0.3">
      <c r="A50">
        <v>6</v>
      </c>
      <c r="B50" t="s">
        <v>43</v>
      </c>
      <c r="C50" s="38">
        <v>44262</v>
      </c>
      <c r="D50" s="39">
        <v>0.3430555555555555</v>
      </c>
      <c r="E50" s="39">
        <v>4.8611111111111112E-3</v>
      </c>
      <c r="F50" t="s">
        <v>3</v>
      </c>
      <c r="G50" t="s">
        <v>44</v>
      </c>
      <c r="I50" t="s">
        <v>43</v>
      </c>
      <c r="J50" t="s">
        <v>119</v>
      </c>
      <c r="M50">
        <v>-6.2148579000000002</v>
      </c>
      <c r="N50">
        <v>106.8202289</v>
      </c>
      <c r="O50" s="46" t="str">
        <f>VLOOKUP(E50,MyGroup[],3)</f>
        <v>1. Up to 30min</v>
      </c>
    </row>
    <row r="51" spans="1:15" x14ac:dyDescent="0.3">
      <c r="A51">
        <v>5</v>
      </c>
      <c r="B51" t="s">
        <v>43</v>
      </c>
      <c r="C51" s="38">
        <v>44262</v>
      </c>
      <c r="D51" s="39">
        <v>0.33819444444444446</v>
      </c>
      <c r="E51" s="39">
        <v>5.5555555555555558E-3</v>
      </c>
      <c r="F51" t="s">
        <v>3</v>
      </c>
      <c r="G51" t="s">
        <v>44</v>
      </c>
      <c r="I51" t="s">
        <v>43</v>
      </c>
      <c r="J51" t="s">
        <v>55</v>
      </c>
      <c r="M51">
        <v>-6.2148579000000002</v>
      </c>
      <c r="N51">
        <v>106.8202289</v>
      </c>
      <c r="O51" s="46" t="str">
        <f>VLOOKUP(E51,MyGroup[],3)</f>
        <v>1. Up to 30min</v>
      </c>
    </row>
    <row r="52" spans="1:15" x14ac:dyDescent="0.3">
      <c r="A52">
        <v>8</v>
      </c>
      <c r="B52" t="s">
        <v>43</v>
      </c>
      <c r="C52" s="38">
        <v>44262</v>
      </c>
      <c r="D52" s="39">
        <v>0.3444444444444445</v>
      </c>
      <c r="E52" s="39">
        <v>0</v>
      </c>
      <c r="F52" t="s">
        <v>2</v>
      </c>
      <c r="G52" t="s">
        <v>44</v>
      </c>
      <c r="I52" t="s">
        <v>43</v>
      </c>
      <c r="J52" t="s">
        <v>120</v>
      </c>
      <c r="M52">
        <v>-6.2148579000000002</v>
      </c>
      <c r="N52">
        <v>106.8202289</v>
      </c>
      <c r="O52" s="46" t="str">
        <f>VLOOKUP(E52,MyGroup[],3)</f>
        <v>1. Up to 30min</v>
      </c>
    </row>
    <row r="53" spans="1:15" x14ac:dyDescent="0.3">
      <c r="A53">
        <v>7</v>
      </c>
      <c r="B53" t="s">
        <v>43</v>
      </c>
      <c r="C53" s="38">
        <v>44262</v>
      </c>
      <c r="D53" s="39">
        <v>0.3444444444444445</v>
      </c>
      <c r="E53" s="39">
        <v>1.3888888888888889E-3</v>
      </c>
      <c r="F53" t="s">
        <v>2</v>
      </c>
      <c r="G53" t="s">
        <v>44</v>
      </c>
      <c r="I53" t="s">
        <v>43</v>
      </c>
      <c r="J53" t="s">
        <v>121</v>
      </c>
      <c r="M53">
        <v>-6.2148579000000002</v>
      </c>
      <c r="N53">
        <v>106.8202289</v>
      </c>
      <c r="O53" s="46" t="str">
        <f>VLOOKUP(E53,MyGroup[],3)</f>
        <v>1. Up to 30min</v>
      </c>
    </row>
    <row r="54" spans="1:15" x14ac:dyDescent="0.3">
      <c r="A54">
        <v>14</v>
      </c>
      <c r="B54" t="s">
        <v>43</v>
      </c>
      <c r="C54" s="38">
        <v>44262</v>
      </c>
      <c r="D54" s="39">
        <v>0.35486111111111113</v>
      </c>
      <c r="E54" s="39">
        <v>1.3888888888888889E-3</v>
      </c>
      <c r="F54" t="s">
        <v>2</v>
      </c>
      <c r="G54" t="s">
        <v>44</v>
      </c>
      <c r="I54" t="s">
        <v>43</v>
      </c>
      <c r="J54" t="s">
        <v>112</v>
      </c>
      <c r="M54">
        <v>-6.2148579000000002</v>
      </c>
      <c r="N54">
        <v>106.8202289</v>
      </c>
      <c r="O54" s="46" t="str">
        <f>VLOOKUP(E54,MyGroup[],3)</f>
        <v>1. Up to 30min</v>
      </c>
    </row>
    <row r="55" spans="1:15" x14ac:dyDescent="0.3">
      <c r="A55">
        <v>15</v>
      </c>
      <c r="B55" t="s">
        <v>43</v>
      </c>
      <c r="C55" s="38">
        <v>44262</v>
      </c>
      <c r="D55" s="39">
        <v>0.35625000000000001</v>
      </c>
      <c r="E55" s="39">
        <v>1.3888888888888889E-3</v>
      </c>
      <c r="F55" t="s">
        <v>2</v>
      </c>
      <c r="G55" t="s">
        <v>44</v>
      </c>
      <c r="I55" t="s">
        <v>43</v>
      </c>
      <c r="J55" t="s">
        <v>122</v>
      </c>
      <c r="M55">
        <v>-6.2148579000000002</v>
      </c>
      <c r="N55">
        <v>106.8202289</v>
      </c>
      <c r="O55" s="46" t="str">
        <f>VLOOKUP(E55,MyGroup[],3)</f>
        <v>1. Up to 30min</v>
      </c>
    </row>
    <row r="56" spans="1:15" x14ac:dyDescent="0.3">
      <c r="A56">
        <v>9</v>
      </c>
      <c r="B56" t="s">
        <v>43</v>
      </c>
      <c r="C56" s="38">
        <v>44262</v>
      </c>
      <c r="D56" s="39">
        <v>0.34652777777777777</v>
      </c>
      <c r="E56" s="39">
        <v>2.0833333333333333E-3</v>
      </c>
      <c r="F56" t="s">
        <v>2</v>
      </c>
      <c r="G56" t="s">
        <v>44</v>
      </c>
      <c r="I56" t="s">
        <v>43</v>
      </c>
      <c r="J56" t="s">
        <v>101</v>
      </c>
      <c r="M56">
        <v>-6.2148579000000002</v>
      </c>
      <c r="N56">
        <v>106.8202289</v>
      </c>
      <c r="O56" s="46" t="str">
        <f>VLOOKUP(E56,MyGroup[],3)</f>
        <v>1. Up to 30min</v>
      </c>
    </row>
    <row r="57" spans="1:15" x14ac:dyDescent="0.3">
      <c r="A57">
        <v>13</v>
      </c>
      <c r="B57" t="s">
        <v>43</v>
      </c>
      <c r="C57" s="38">
        <v>44262</v>
      </c>
      <c r="D57" s="39">
        <v>0.35347222222222219</v>
      </c>
      <c r="E57" s="39">
        <v>2.7777777777777779E-3</v>
      </c>
      <c r="F57" t="s">
        <v>2</v>
      </c>
      <c r="G57" t="s">
        <v>44</v>
      </c>
      <c r="I57" t="s">
        <v>43</v>
      </c>
      <c r="J57" t="s">
        <v>113</v>
      </c>
      <c r="M57">
        <v>-6.2148579000000002</v>
      </c>
      <c r="N57">
        <v>106.8202289</v>
      </c>
      <c r="O57" s="46" t="str">
        <f>VLOOKUP(E57,MyGroup[],3)</f>
        <v>1. Up to 30min</v>
      </c>
    </row>
    <row r="58" spans="1:15" x14ac:dyDescent="0.3">
      <c r="A58">
        <v>10</v>
      </c>
      <c r="B58" t="s">
        <v>43</v>
      </c>
      <c r="C58" s="38">
        <v>44262</v>
      </c>
      <c r="D58" s="39">
        <v>0.35000000000000003</v>
      </c>
      <c r="E58" s="39">
        <v>3.472222222222222E-3</v>
      </c>
      <c r="F58" t="s">
        <v>2</v>
      </c>
      <c r="G58" t="s">
        <v>44</v>
      </c>
      <c r="I58" t="s">
        <v>43</v>
      </c>
      <c r="J58" t="s">
        <v>123</v>
      </c>
      <c r="M58">
        <v>-6.2148579000000002</v>
      </c>
      <c r="N58">
        <v>106.8202289</v>
      </c>
      <c r="O58" s="46" t="str">
        <f>VLOOKUP(E58,MyGroup[],3)</f>
        <v>1. Up to 30min</v>
      </c>
    </row>
    <row r="59" spans="1:15" x14ac:dyDescent="0.3">
      <c r="A59">
        <v>17</v>
      </c>
      <c r="B59" t="s">
        <v>43</v>
      </c>
      <c r="C59" s="38">
        <v>44262</v>
      </c>
      <c r="D59" s="39">
        <v>0.36180555555555555</v>
      </c>
      <c r="E59" s="39">
        <v>4.8611111111111112E-3</v>
      </c>
      <c r="F59" t="s">
        <v>2</v>
      </c>
      <c r="G59" t="s">
        <v>44</v>
      </c>
      <c r="I59" t="s">
        <v>43</v>
      </c>
      <c r="J59" t="s">
        <v>52</v>
      </c>
      <c r="M59">
        <v>-6.2148579000000002</v>
      </c>
      <c r="N59">
        <v>106.8202289</v>
      </c>
      <c r="O59" s="46" t="str">
        <f>VLOOKUP(E59,MyGroup[],3)</f>
        <v>1. Up to 30min</v>
      </c>
    </row>
    <row r="60" spans="1:15" x14ac:dyDescent="0.3">
      <c r="A60">
        <v>21</v>
      </c>
      <c r="B60" t="s">
        <v>43</v>
      </c>
      <c r="C60" s="38">
        <v>44262</v>
      </c>
      <c r="D60" s="39">
        <v>0.37916666666666665</v>
      </c>
      <c r="E60" s="39">
        <v>2.0833333333333333E-3</v>
      </c>
      <c r="F60" t="s">
        <v>3</v>
      </c>
      <c r="G60" t="s">
        <v>44</v>
      </c>
      <c r="I60" t="s">
        <v>43</v>
      </c>
      <c r="J60" t="s">
        <v>53</v>
      </c>
      <c r="M60">
        <v>-6.2148579000000002</v>
      </c>
      <c r="N60">
        <v>106.8202289</v>
      </c>
      <c r="O60" s="46" t="str">
        <f>VLOOKUP(E60,MyGroup[],3)</f>
        <v>1. Up to 30min</v>
      </c>
    </row>
    <row r="61" spans="1:15" x14ac:dyDescent="0.3">
      <c r="A61">
        <v>20</v>
      </c>
      <c r="B61" t="s">
        <v>43</v>
      </c>
      <c r="C61" s="38">
        <v>44262</v>
      </c>
      <c r="D61" s="39">
        <v>0.37708333333333338</v>
      </c>
      <c r="E61" s="39">
        <v>8.3333333333333332E-3</v>
      </c>
      <c r="F61" t="s">
        <v>3</v>
      </c>
      <c r="G61" t="s">
        <v>44</v>
      </c>
      <c r="I61" t="s">
        <v>43</v>
      </c>
      <c r="J61" t="s">
        <v>124</v>
      </c>
      <c r="M61">
        <v>-6.2148579000000002</v>
      </c>
      <c r="N61">
        <v>106.8202289</v>
      </c>
      <c r="O61" s="46" t="str">
        <f>VLOOKUP(E61,MyGroup[],3)</f>
        <v>1. Up to 30min</v>
      </c>
    </row>
    <row r="62" spans="1:15" x14ac:dyDescent="0.3">
      <c r="A62">
        <v>23</v>
      </c>
      <c r="B62" t="s">
        <v>43</v>
      </c>
      <c r="C62" s="38">
        <v>44262</v>
      </c>
      <c r="D62" s="39">
        <v>0.41388888888888892</v>
      </c>
      <c r="E62" s="39">
        <v>0</v>
      </c>
      <c r="F62" t="s">
        <v>7</v>
      </c>
      <c r="G62" t="s">
        <v>44</v>
      </c>
      <c r="I62" t="s">
        <v>43</v>
      </c>
      <c r="M62">
        <v>-6.2148579000000002</v>
      </c>
      <c r="N62">
        <v>106.8202289</v>
      </c>
      <c r="O62" s="46" t="str">
        <f>VLOOKUP(E62,MyGroup[],3)</f>
        <v>1. Up to 30min</v>
      </c>
    </row>
    <row r="63" spans="1:15" x14ac:dyDescent="0.3">
      <c r="A63">
        <v>22</v>
      </c>
      <c r="B63" t="s">
        <v>43</v>
      </c>
      <c r="C63" s="38">
        <v>44262</v>
      </c>
      <c r="D63" s="39">
        <v>0.41388888888888892</v>
      </c>
      <c r="E63" s="39">
        <v>3.4722222222222224E-2</v>
      </c>
      <c r="F63" t="s">
        <v>7</v>
      </c>
      <c r="G63" t="s">
        <v>44</v>
      </c>
      <c r="I63" t="s">
        <v>43</v>
      </c>
      <c r="J63" t="s">
        <v>48</v>
      </c>
      <c r="M63">
        <v>-6.2148579000000002</v>
      </c>
      <c r="N63">
        <v>106.8202289</v>
      </c>
      <c r="O63" s="46" t="str">
        <f>VLOOKUP(E63,MyGroup[],3)</f>
        <v>2. More than 30min</v>
      </c>
    </row>
    <row r="64" spans="1:15" x14ac:dyDescent="0.3">
      <c r="A64">
        <v>25</v>
      </c>
      <c r="B64" t="s">
        <v>43</v>
      </c>
      <c r="C64" s="38">
        <v>44262</v>
      </c>
      <c r="D64" s="39">
        <v>0.4201388888888889</v>
      </c>
      <c r="E64" s="39">
        <v>6.9444444444444447E-4</v>
      </c>
      <c r="F64" t="s">
        <v>7</v>
      </c>
      <c r="G64" t="s">
        <v>44</v>
      </c>
      <c r="I64" t="s">
        <v>43</v>
      </c>
      <c r="J64" t="s">
        <v>125</v>
      </c>
      <c r="M64">
        <v>-6.2148579000000002</v>
      </c>
      <c r="N64">
        <v>106.8202289</v>
      </c>
      <c r="O64" s="46" t="str">
        <f>VLOOKUP(E64,MyGroup[],3)</f>
        <v>1. Up to 30min</v>
      </c>
    </row>
    <row r="65" spans="1:15" x14ac:dyDescent="0.3">
      <c r="A65">
        <v>24</v>
      </c>
      <c r="B65" t="s">
        <v>43</v>
      </c>
      <c r="C65" s="38">
        <v>44262</v>
      </c>
      <c r="D65" s="39">
        <v>0.41944444444444445</v>
      </c>
      <c r="E65" s="39">
        <v>5.5555555555555558E-3</v>
      </c>
      <c r="F65" t="s">
        <v>7</v>
      </c>
      <c r="G65" t="s">
        <v>44</v>
      </c>
      <c r="I65" t="s">
        <v>43</v>
      </c>
      <c r="J65" t="s">
        <v>45</v>
      </c>
      <c r="M65">
        <v>-6.2148579000000002</v>
      </c>
      <c r="N65">
        <v>106.8202289</v>
      </c>
      <c r="O65" s="46" t="str">
        <f>VLOOKUP(E65,MyGroup[],3)</f>
        <v>1. Up to 30min</v>
      </c>
    </row>
    <row r="66" spans="1:15" x14ac:dyDescent="0.3">
      <c r="A66">
        <v>28</v>
      </c>
      <c r="B66" t="s">
        <v>43</v>
      </c>
      <c r="C66" s="38">
        <v>44262</v>
      </c>
      <c r="D66" s="39">
        <v>0.45624999999999999</v>
      </c>
      <c r="E66" s="39">
        <v>9.7222222222222224E-3</v>
      </c>
      <c r="F66" t="s">
        <v>7</v>
      </c>
      <c r="G66" t="s">
        <v>44</v>
      </c>
      <c r="I66" t="s">
        <v>43</v>
      </c>
      <c r="M66">
        <v>-6.2148579000000002</v>
      </c>
      <c r="N66">
        <v>106.8202289</v>
      </c>
      <c r="O66" s="46" t="str">
        <f>VLOOKUP(E66,MyGroup[],3)</f>
        <v>1. Up to 30min</v>
      </c>
    </row>
    <row r="67" spans="1:15" x14ac:dyDescent="0.3">
      <c r="A67">
        <v>27</v>
      </c>
      <c r="B67" t="s">
        <v>43</v>
      </c>
      <c r="C67" s="38">
        <v>44262</v>
      </c>
      <c r="D67" s="39">
        <v>0.4465277777777778</v>
      </c>
      <c r="E67" s="39">
        <v>1.1805555555555555E-2</v>
      </c>
      <c r="F67" t="s">
        <v>7</v>
      </c>
      <c r="G67" t="s">
        <v>44</v>
      </c>
      <c r="I67" t="s">
        <v>43</v>
      </c>
      <c r="J67" t="s">
        <v>126</v>
      </c>
      <c r="M67">
        <v>-6.2148579000000002</v>
      </c>
      <c r="N67">
        <v>106.8202289</v>
      </c>
      <c r="O67" s="46" t="str">
        <f>VLOOKUP(E67,MyGroup[],3)</f>
        <v>1. Up to 30min</v>
      </c>
    </row>
    <row r="68" spans="1:15" x14ac:dyDescent="0.3">
      <c r="A68">
        <v>26</v>
      </c>
      <c r="B68" t="s">
        <v>49</v>
      </c>
      <c r="C68" s="38">
        <v>44262</v>
      </c>
      <c r="D68" s="39">
        <v>0.43472222222222223</v>
      </c>
      <c r="E68" s="39">
        <v>1.4583333333333332E-2</v>
      </c>
      <c r="F68" t="s">
        <v>7</v>
      </c>
      <c r="G68" t="s">
        <v>44</v>
      </c>
      <c r="H68" t="s">
        <v>50</v>
      </c>
      <c r="I68" t="s">
        <v>49</v>
      </c>
      <c r="M68">
        <v>-6.2148579000000002</v>
      </c>
      <c r="N68">
        <v>106.8202289</v>
      </c>
      <c r="O68" s="46" t="str">
        <f>VLOOKUP(E68,MyGroup[],3)</f>
        <v>1. Up to 30min</v>
      </c>
    </row>
    <row r="69" spans="1:15" x14ac:dyDescent="0.3">
      <c r="A69">
        <v>29</v>
      </c>
      <c r="B69" t="s">
        <v>43</v>
      </c>
      <c r="C69" s="38">
        <v>44262</v>
      </c>
      <c r="D69" s="39">
        <v>0.46111111111111108</v>
      </c>
      <c r="E69" s="39">
        <v>4.8611111111111112E-3</v>
      </c>
      <c r="F69" t="s">
        <v>7</v>
      </c>
      <c r="G69" t="s">
        <v>44</v>
      </c>
      <c r="I69" t="s">
        <v>43</v>
      </c>
      <c r="J69" t="s">
        <v>51</v>
      </c>
      <c r="M69">
        <v>-6.2148579000000002</v>
      </c>
      <c r="N69">
        <v>106.8202289</v>
      </c>
      <c r="O69" s="46" t="str">
        <f>VLOOKUP(E69,MyGroup[],3)</f>
        <v>1. Up to 30min</v>
      </c>
    </row>
    <row r="70" spans="1:15" x14ac:dyDescent="0.3">
      <c r="A70">
        <v>30</v>
      </c>
      <c r="B70" t="s">
        <v>43</v>
      </c>
      <c r="C70" s="38">
        <v>44262</v>
      </c>
      <c r="D70" s="39">
        <v>0.47638888888888892</v>
      </c>
      <c r="E70" s="39">
        <v>1.5277777777777777E-2</v>
      </c>
      <c r="F70" t="s">
        <v>7</v>
      </c>
      <c r="G70" t="s">
        <v>44</v>
      </c>
      <c r="I70" t="s">
        <v>43</v>
      </c>
      <c r="J70" t="s">
        <v>127</v>
      </c>
      <c r="M70">
        <v>-6.2148579000000002</v>
      </c>
      <c r="N70">
        <v>106.8202289</v>
      </c>
      <c r="O70" s="46" t="str">
        <f>VLOOKUP(E70,MyGroup[],3)</f>
        <v>1. Up to 30min</v>
      </c>
    </row>
    <row r="71" spans="1:15" x14ac:dyDescent="0.3">
      <c r="A71">
        <v>31</v>
      </c>
      <c r="B71" t="s">
        <v>43</v>
      </c>
      <c r="C71" s="38">
        <v>44262</v>
      </c>
      <c r="D71" s="39">
        <v>0.53263888888888888</v>
      </c>
      <c r="E71" s="39">
        <v>5.6250000000000001E-2</v>
      </c>
      <c r="F71" t="s">
        <v>3</v>
      </c>
      <c r="G71" t="s">
        <v>44</v>
      </c>
      <c r="I71" t="s">
        <v>43</v>
      </c>
      <c r="J71" t="s">
        <v>47</v>
      </c>
      <c r="M71">
        <v>-6.2148579000000002</v>
      </c>
      <c r="N71">
        <v>106.8202289</v>
      </c>
      <c r="O71" s="46" t="str">
        <f>VLOOKUP(E71,MyGroup[],3)</f>
        <v>3. More than 60min</v>
      </c>
    </row>
    <row r="72" spans="1:15" x14ac:dyDescent="0.3">
      <c r="A72">
        <v>32</v>
      </c>
      <c r="B72" t="s">
        <v>43</v>
      </c>
      <c r="C72" s="38">
        <v>44262</v>
      </c>
      <c r="D72" s="39">
        <v>0.55763888888888891</v>
      </c>
      <c r="E72" s="39">
        <v>2.4999999999999998E-2</v>
      </c>
      <c r="F72" t="s">
        <v>3</v>
      </c>
      <c r="G72" t="s">
        <v>44</v>
      </c>
      <c r="I72" t="s">
        <v>43</v>
      </c>
      <c r="J72" t="s">
        <v>46</v>
      </c>
      <c r="M72">
        <v>-6.2148579000000002</v>
      </c>
      <c r="N72">
        <v>106.8202289</v>
      </c>
      <c r="O72" s="46" t="str">
        <f>VLOOKUP(E72,MyGroup[],3)</f>
        <v>2. More than 30min</v>
      </c>
    </row>
    <row r="73" spans="1:15" x14ac:dyDescent="0.3">
      <c r="A73">
        <v>35</v>
      </c>
      <c r="B73" t="s">
        <v>43</v>
      </c>
      <c r="C73" s="38">
        <v>44262</v>
      </c>
      <c r="D73" s="39">
        <v>0.60069444444444442</v>
      </c>
      <c r="E73" s="39">
        <v>2.0833333333333333E-3</v>
      </c>
      <c r="F73" t="s">
        <v>3</v>
      </c>
      <c r="G73" t="s">
        <v>44</v>
      </c>
      <c r="I73" t="s">
        <v>43</v>
      </c>
      <c r="J73" t="s">
        <v>53</v>
      </c>
      <c r="M73">
        <v>-6.2148579000000002</v>
      </c>
      <c r="N73">
        <v>106.8202289</v>
      </c>
      <c r="O73" s="46" t="str">
        <f>VLOOKUP(E73,MyGroup[],3)</f>
        <v>1. Up to 30min</v>
      </c>
    </row>
    <row r="74" spans="1:15" x14ac:dyDescent="0.3">
      <c r="A74">
        <v>34</v>
      </c>
      <c r="B74" t="s">
        <v>43</v>
      </c>
      <c r="C74" s="38">
        <v>44262</v>
      </c>
      <c r="D74" s="39">
        <v>0.59861111111111109</v>
      </c>
      <c r="E74" s="39">
        <v>8.3333333333333332E-3</v>
      </c>
      <c r="F74" t="s">
        <v>3</v>
      </c>
      <c r="G74" t="s">
        <v>44</v>
      </c>
      <c r="I74" t="s">
        <v>43</v>
      </c>
      <c r="J74" t="s">
        <v>124</v>
      </c>
      <c r="M74">
        <v>-6.2148579000000002</v>
      </c>
      <c r="N74">
        <v>106.8202289</v>
      </c>
      <c r="O74" s="46" t="str">
        <f>VLOOKUP(E74,MyGroup[],3)</f>
        <v>1. Up to 30min</v>
      </c>
    </row>
    <row r="75" spans="1:15" x14ac:dyDescent="0.3">
      <c r="A75">
        <v>36</v>
      </c>
      <c r="B75" t="s">
        <v>54</v>
      </c>
      <c r="C75" s="38">
        <v>44262</v>
      </c>
      <c r="D75" s="39">
        <v>0.61111111111111105</v>
      </c>
      <c r="E75" s="39">
        <v>1.0416666666666666E-2</v>
      </c>
      <c r="F75" t="s">
        <v>3</v>
      </c>
      <c r="G75" t="s">
        <v>44</v>
      </c>
      <c r="H75" t="s">
        <v>50</v>
      </c>
      <c r="I75" t="s">
        <v>54</v>
      </c>
      <c r="M75">
        <v>-6.2148579000000002</v>
      </c>
      <c r="N75">
        <v>106.8202289</v>
      </c>
      <c r="O75" s="46" t="str">
        <f>VLOOKUP(E75,MyGroup[],3)</f>
        <v>1. Up to 30min</v>
      </c>
    </row>
    <row r="76" spans="1:15" x14ac:dyDescent="0.3">
      <c r="A76">
        <v>33</v>
      </c>
      <c r="B76" t="s">
        <v>49</v>
      </c>
      <c r="C76" s="38">
        <v>44262</v>
      </c>
      <c r="D76" s="39">
        <v>0.59027777777777779</v>
      </c>
      <c r="E76" s="39">
        <v>3.2638888888888891E-2</v>
      </c>
      <c r="F76" t="s">
        <v>3</v>
      </c>
      <c r="G76" t="s">
        <v>44</v>
      </c>
      <c r="H76" t="s">
        <v>50</v>
      </c>
      <c r="I76" t="s">
        <v>49</v>
      </c>
      <c r="M76">
        <v>-6.2148579000000002</v>
      </c>
      <c r="N76">
        <v>106.8202289</v>
      </c>
      <c r="O76" s="46" t="str">
        <f>VLOOKUP(E76,MyGroup[],3)</f>
        <v>2. More than 30min</v>
      </c>
    </row>
    <row r="77" spans="1:15" x14ac:dyDescent="0.3">
      <c r="A77">
        <v>37</v>
      </c>
      <c r="B77" t="s">
        <v>43</v>
      </c>
      <c r="C77" s="38">
        <v>44262</v>
      </c>
      <c r="D77" s="39">
        <v>0.62847222222222221</v>
      </c>
      <c r="E77" s="39">
        <v>1.7361111111111112E-2</v>
      </c>
      <c r="F77" t="s">
        <v>7</v>
      </c>
      <c r="G77" t="s">
        <v>44</v>
      </c>
      <c r="I77" t="s">
        <v>43</v>
      </c>
      <c r="J77" t="s">
        <v>112</v>
      </c>
      <c r="M77">
        <v>-6.2148579000000002</v>
      </c>
      <c r="N77">
        <v>106.8202289</v>
      </c>
      <c r="O77" s="46" t="str">
        <f>VLOOKUP(E77,MyGroup[],3)</f>
        <v>1. Up to 30min</v>
      </c>
    </row>
    <row r="78" spans="1:15" x14ac:dyDescent="0.3">
      <c r="A78">
        <v>38</v>
      </c>
      <c r="B78" t="s">
        <v>43</v>
      </c>
      <c r="C78" s="38">
        <v>44262</v>
      </c>
      <c r="D78" s="39">
        <v>0.66180555555555554</v>
      </c>
      <c r="E78" s="39">
        <v>3.3333333333333333E-2</v>
      </c>
      <c r="F78" t="s">
        <v>7</v>
      </c>
      <c r="G78" t="s">
        <v>44</v>
      </c>
      <c r="I78" t="s">
        <v>43</v>
      </c>
      <c r="J78" t="s">
        <v>51</v>
      </c>
      <c r="M78">
        <v>-6.2148579000000002</v>
      </c>
      <c r="N78">
        <v>106.8202289</v>
      </c>
      <c r="O78" s="46" t="str">
        <f>VLOOKUP(E78,MyGroup[],3)</f>
        <v>2. More than 30min</v>
      </c>
    </row>
    <row r="79" spans="1:15" x14ac:dyDescent="0.3">
      <c r="A79">
        <v>39</v>
      </c>
      <c r="B79" t="s">
        <v>43</v>
      </c>
      <c r="C79" s="38">
        <v>44262</v>
      </c>
      <c r="D79" s="39">
        <v>0.68472222222222223</v>
      </c>
      <c r="E79" s="39">
        <v>2.2916666666666669E-2</v>
      </c>
      <c r="F79" t="s">
        <v>2</v>
      </c>
      <c r="G79" t="s">
        <v>44</v>
      </c>
      <c r="I79" t="s">
        <v>43</v>
      </c>
      <c r="J79" t="s">
        <v>52</v>
      </c>
      <c r="M79">
        <v>-6.2148579000000002</v>
      </c>
      <c r="N79">
        <v>106.8202289</v>
      </c>
      <c r="O79" s="46" t="str">
        <f>VLOOKUP(E79,MyGroup[],3)</f>
        <v>2. More than 30min</v>
      </c>
    </row>
    <row r="80" spans="1:15" x14ac:dyDescent="0.3">
      <c r="A80">
        <v>40</v>
      </c>
      <c r="B80" t="s">
        <v>43</v>
      </c>
      <c r="C80" s="38">
        <v>44262</v>
      </c>
      <c r="D80" s="39">
        <v>0.68472222222222223</v>
      </c>
      <c r="E80" s="39">
        <v>0</v>
      </c>
      <c r="F80" t="s">
        <v>4</v>
      </c>
      <c r="G80" t="s">
        <v>44</v>
      </c>
      <c r="I80" t="s">
        <v>43</v>
      </c>
      <c r="J80" t="s">
        <v>55</v>
      </c>
      <c r="M80">
        <v>-6.2148579000000002</v>
      </c>
      <c r="N80">
        <v>106.8202289</v>
      </c>
      <c r="O80" s="46" t="str">
        <f>VLOOKUP(E80,MyGroup[],3)</f>
        <v>1. Up to 30min</v>
      </c>
    </row>
    <row r="81" spans="1:15" x14ac:dyDescent="0.3">
      <c r="A81">
        <v>43</v>
      </c>
      <c r="B81" t="s">
        <v>43</v>
      </c>
      <c r="C81" s="38">
        <v>44262</v>
      </c>
      <c r="D81" s="39">
        <v>0.69027777777777777</v>
      </c>
      <c r="E81" s="39">
        <v>0</v>
      </c>
      <c r="F81" t="s">
        <v>4</v>
      </c>
      <c r="G81" t="s">
        <v>44</v>
      </c>
      <c r="I81" t="s">
        <v>43</v>
      </c>
      <c r="J81" t="s">
        <v>128</v>
      </c>
      <c r="M81">
        <v>-6.2148579000000002</v>
      </c>
      <c r="N81">
        <v>106.8202289</v>
      </c>
      <c r="O81" s="46" t="str">
        <f>VLOOKUP(E81,MyGroup[],3)</f>
        <v>1. Up to 30min</v>
      </c>
    </row>
    <row r="82" spans="1:15" x14ac:dyDescent="0.3">
      <c r="A82">
        <v>44</v>
      </c>
      <c r="B82" t="s">
        <v>43</v>
      </c>
      <c r="C82" s="38">
        <v>44262</v>
      </c>
      <c r="D82" s="39">
        <v>0.69027777777777777</v>
      </c>
      <c r="E82" s="39">
        <v>0</v>
      </c>
      <c r="F82" t="s">
        <v>4</v>
      </c>
      <c r="G82" t="s">
        <v>44</v>
      </c>
      <c r="I82" t="s">
        <v>43</v>
      </c>
      <c r="J82" t="s">
        <v>129</v>
      </c>
      <c r="M82">
        <v>-6.2148579000000002</v>
      </c>
      <c r="N82">
        <v>106.8202289</v>
      </c>
      <c r="O82" s="46" t="str">
        <f>VLOOKUP(E82,MyGroup[],3)</f>
        <v>1. Up to 30min</v>
      </c>
    </row>
    <row r="83" spans="1:15" x14ac:dyDescent="0.3">
      <c r="A83">
        <v>41</v>
      </c>
      <c r="B83" t="s">
        <v>43</v>
      </c>
      <c r="C83" s="38">
        <v>44262</v>
      </c>
      <c r="D83" s="39">
        <v>0.68680555555555556</v>
      </c>
      <c r="E83" s="39">
        <v>2.0833333333333333E-3</v>
      </c>
      <c r="F83" t="s">
        <v>4</v>
      </c>
      <c r="G83" t="s">
        <v>44</v>
      </c>
      <c r="I83" t="s">
        <v>43</v>
      </c>
      <c r="J83" t="s">
        <v>117</v>
      </c>
      <c r="M83">
        <v>-6.2148579000000002</v>
      </c>
      <c r="N83">
        <v>106.8202289</v>
      </c>
      <c r="O83" s="46" t="str">
        <f>VLOOKUP(E83,MyGroup[],3)</f>
        <v>1. Up to 30min</v>
      </c>
    </row>
    <row r="84" spans="1:15" x14ac:dyDescent="0.3">
      <c r="A84">
        <v>42</v>
      </c>
      <c r="B84" t="s">
        <v>43</v>
      </c>
      <c r="C84" s="38">
        <v>44262</v>
      </c>
      <c r="D84" s="39">
        <v>0.69027777777777777</v>
      </c>
      <c r="E84" s="39">
        <v>3.472222222222222E-3</v>
      </c>
      <c r="F84" t="s">
        <v>4</v>
      </c>
      <c r="G84" t="s">
        <v>44</v>
      </c>
      <c r="I84" t="s">
        <v>43</v>
      </c>
      <c r="J84" t="s">
        <v>56</v>
      </c>
      <c r="M84">
        <v>-6.2148579000000002</v>
      </c>
      <c r="N84">
        <v>106.8202289</v>
      </c>
      <c r="O84" s="46" t="str">
        <f>VLOOKUP(E84,MyGroup[],3)</f>
        <v>1. Up to 30min</v>
      </c>
    </row>
    <row r="85" spans="1:15" x14ac:dyDescent="0.3">
      <c r="A85">
        <v>45</v>
      </c>
      <c r="B85" t="s">
        <v>43</v>
      </c>
      <c r="C85" s="38">
        <v>44262</v>
      </c>
      <c r="D85" s="39">
        <v>0.69374999999999998</v>
      </c>
      <c r="E85" s="39">
        <v>3.472222222222222E-3</v>
      </c>
      <c r="F85" t="s">
        <v>4</v>
      </c>
      <c r="G85" t="s">
        <v>44</v>
      </c>
      <c r="I85" t="s">
        <v>43</v>
      </c>
      <c r="J85" t="s">
        <v>119</v>
      </c>
      <c r="M85">
        <v>-6.2148579000000002</v>
      </c>
      <c r="N85">
        <v>106.8202289</v>
      </c>
      <c r="O85" s="46" t="str">
        <f>VLOOKUP(E85,MyGroup[],3)</f>
        <v>1. Up to 30min</v>
      </c>
    </row>
    <row r="86" spans="1:15" x14ac:dyDescent="0.3">
      <c r="A86">
        <v>46</v>
      </c>
      <c r="B86" t="s">
        <v>43</v>
      </c>
      <c r="C86" s="38">
        <v>44262</v>
      </c>
      <c r="D86" s="39">
        <v>0.70694444444444438</v>
      </c>
      <c r="E86" s="39">
        <v>1.3194444444444444E-2</v>
      </c>
      <c r="F86" t="s">
        <v>4</v>
      </c>
      <c r="G86" t="s">
        <v>44</v>
      </c>
      <c r="I86" t="s">
        <v>43</v>
      </c>
      <c r="J86" t="s">
        <v>46</v>
      </c>
      <c r="M86">
        <v>-6.2148579000000002</v>
      </c>
      <c r="N86">
        <v>106.8202289</v>
      </c>
      <c r="O86" s="46" t="str">
        <f>VLOOKUP(E86,MyGroup[],3)</f>
        <v>1. Up to 30min</v>
      </c>
    </row>
    <row r="87" spans="1:15" x14ac:dyDescent="0.3">
      <c r="A87">
        <v>47</v>
      </c>
      <c r="B87" t="s">
        <v>43</v>
      </c>
      <c r="C87" s="38">
        <v>44262</v>
      </c>
      <c r="D87" s="39">
        <v>0.70972222222222225</v>
      </c>
      <c r="E87" s="39">
        <v>2.7777777777777779E-3</v>
      </c>
      <c r="F87" t="s">
        <v>4</v>
      </c>
      <c r="G87" t="s">
        <v>44</v>
      </c>
      <c r="I87" t="s">
        <v>43</v>
      </c>
      <c r="J87" t="s">
        <v>46</v>
      </c>
      <c r="M87">
        <v>-6.2148579000000002</v>
      </c>
      <c r="N87">
        <v>106.8202289</v>
      </c>
      <c r="O87" s="46" t="str">
        <f>VLOOKUP(E87,MyGroup[],3)</f>
        <v>1. Up to 30min</v>
      </c>
    </row>
    <row r="88" spans="1:15" x14ac:dyDescent="0.3">
      <c r="A88">
        <v>48</v>
      </c>
      <c r="B88" t="s">
        <v>43</v>
      </c>
      <c r="C88" s="38">
        <v>44262</v>
      </c>
      <c r="D88" s="39">
        <v>0.74236111111111114</v>
      </c>
      <c r="E88" s="39">
        <v>3.2638888888888891E-2</v>
      </c>
      <c r="F88" t="s">
        <v>4</v>
      </c>
      <c r="G88" t="s">
        <v>44</v>
      </c>
      <c r="I88" t="s">
        <v>43</v>
      </c>
      <c r="J88" t="s">
        <v>53</v>
      </c>
      <c r="M88">
        <v>-6.2148579000000002</v>
      </c>
      <c r="N88">
        <v>106.8202289</v>
      </c>
      <c r="O88" s="46" t="str">
        <f>VLOOKUP(E88,MyGroup[],3)</f>
        <v>2. More than 30min</v>
      </c>
    </row>
    <row r="89" spans="1:15" x14ac:dyDescent="0.3">
      <c r="A89">
        <v>49</v>
      </c>
      <c r="B89" t="s">
        <v>54</v>
      </c>
      <c r="C89" s="38">
        <v>44262</v>
      </c>
      <c r="D89" s="39">
        <v>0.77500000000000002</v>
      </c>
      <c r="E89" s="39">
        <v>3.2638888888888891E-2</v>
      </c>
      <c r="F89" t="s">
        <v>2</v>
      </c>
      <c r="G89" t="s">
        <v>44</v>
      </c>
      <c r="H89" t="s">
        <v>50</v>
      </c>
      <c r="I89" t="s">
        <v>54</v>
      </c>
      <c r="M89">
        <v>-6.2148579000000002</v>
      </c>
      <c r="N89">
        <v>106.8202289</v>
      </c>
      <c r="O89" s="46" t="str">
        <f>VLOOKUP(E89,MyGroup[],3)</f>
        <v>2. More than 30min</v>
      </c>
    </row>
    <row r="90" spans="1:15" x14ac:dyDescent="0.3">
      <c r="A90">
        <v>50</v>
      </c>
      <c r="B90" t="s">
        <v>43</v>
      </c>
      <c r="C90" s="38">
        <v>44262</v>
      </c>
      <c r="D90" s="39">
        <v>0.79513888888888884</v>
      </c>
      <c r="E90" s="39">
        <v>2.013888888888889E-2</v>
      </c>
      <c r="F90" t="s">
        <v>4</v>
      </c>
      <c r="G90" t="s">
        <v>44</v>
      </c>
      <c r="I90" t="s">
        <v>43</v>
      </c>
      <c r="J90" t="s">
        <v>118</v>
      </c>
      <c r="M90">
        <v>-6.2148579000000002</v>
      </c>
      <c r="N90">
        <v>106.8202289</v>
      </c>
      <c r="O90" s="46" t="str">
        <f>VLOOKUP(E90,MyGroup[],3)</f>
        <v>1. Up to 30min</v>
      </c>
    </row>
    <row r="91" spans="1:15" x14ac:dyDescent="0.3">
      <c r="A91">
        <v>51</v>
      </c>
      <c r="B91" t="s">
        <v>43</v>
      </c>
      <c r="C91" s="38">
        <v>44262</v>
      </c>
      <c r="D91" s="39">
        <v>0.8208333333333333</v>
      </c>
      <c r="E91" s="39">
        <v>2.5694444444444447E-2</v>
      </c>
      <c r="F91" t="s">
        <v>4</v>
      </c>
      <c r="G91" t="s">
        <v>44</v>
      </c>
      <c r="I91" t="s">
        <v>43</v>
      </c>
      <c r="J91" t="s">
        <v>55</v>
      </c>
      <c r="M91">
        <v>-6.2148579000000002</v>
      </c>
      <c r="N91">
        <v>106.8202289</v>
      </c>
      <c r="O91" s="46" t="str">
        <f>VLOOKUP(E91,MyGroup[],3)</f>
        <v>2. More than 30min</v>
      </c>
    </row>
    <row r="92" spans="1:15" x14ac:dyDescent="0.3">
      <c r="A92">
        <v>53</v>
      </c>
      <c r="B92" t="s">
        <v>43</v>
      </c>
      <c r="C92" s="38">
        <v>44262</v>
      </c>
      <c r="D92" s="39">
        <v>0.84791666666666676</v>
      </c>
      <c r="E92" s="39">
        <v>0</v>
      </c>
      <c r="F92" t="s">
        <v>4</v>
      </c>
      <c r="G92" t="s">
        <v>44</v>
      </c>
      <c r="I92" t="s">
        <v>43</v>
      </c>
      <c r="J92" t="s">
        <v>119</v>
      </c>
      <c r="M92">
        <v>-6.2148579000000002</v>
      </c>
      <c r="N92">
        <v>106.8202289</v>
      </c>
      <c r="O92" s="46" t="str">
        <f>VLOOKUP(E92,MyGroup[],3)</f>
        <v>1. Up to 30min</v>
      </c>
    </row>
    <row r="93" spans="1:15" x14ac:dyDescent="0.3">
      <c r="A93">
        <v>54</v>
      </c>
      <c r="B93" t="s">
        <v>43</v>
      </c>
      <c r="C93" s="38">
        <v>44262</v>
      </c>
      <c r="D93" s="39">
        <v>0.84791666666666676</v>
      </c>
      <c r="E93" s="39">
        <v>0</v>
      </c>
      <c r="F93" t="s">
        <v>4</v>
      </c>
      <c r="G93" t="s">
        <v>44</v>
      </c>
      <c r="I93" t="s">
        <v>43</v>
      </c>
      <c r="J93" t="s">
        <v>129</v>
      </c>
      <c r="M93">
        <v>-6.2148579000000002</v>
      </c>
      <c r="N93">
        <v>106.8202289</v>
      </c>
      <c r="O93" s="46" t="str">
        <f>VLOOKUP(E93,MyGroup[],3)</f>
        <v>1. Up to 30min</v>
      </c>
    </row>
    <row r="94" spans="1:15" x14ac:dyDescent="0.3">
      <c r="A94">
        <v>55</v>
      </c>
      <c r="B94" t="s">
        <v>43</v>
      </c>
      <c r="C94" s="38">
        <v>44262</v>
      </c>
      <c r="D94" s="39">
        <v>0.84861111111111109</v>
      </c>
      <c r="E94" s="39">
        <v>6.9444444444444447E-4</v>
      </c>
      <c r="F94" t="s">
        <v>4</v>
      </c>
      <c r="G94" t="s">
        <v>44</v>
      </c>
      <c r="I94" t="s">
        <v>43</v>
      </c>
      <c r="J94" t="s">
        <v>128</v>
      </c>
      <c r="M94">
        <v>-6.2148579000000002</v>
      </c>
      <c r="N94">
        <v>106.8202289</v>
      </c>
      <c r="O94" s="46" t="str">
        <f>VLOOKUP(E94,MyGroup[],3)</f>
        <v>1. Up to 30min</v>
      </c>
    </row>
    <row r="95" spans="1:15" x14ac:dyDescent="0.3">
      <c r="A95">
        <v>56</v>
      </c>
      <c r="B95" t="s">
        <v>43</v>
      </c>
      <c r="C95" s="38">
        <v>44262</v>
      </c>
      <c r="D95" s="39">
        <v>0.84930555555555554</v>
      </c>
      <c r="E95" s="39">
        <v>6.9444444444444447E-4</v>
      </c>
      <c r="F95" t="s">
        <v>4</v>
      </c>
      <c r="G95" t="s">
        <v>44</v>
      </c>
      <c r="I95" t="s">
        <v>43</v>
      </c>
      <c r="J95" t="s">
        <v>117</v>
      </c>
      <c r="M95">
        <v>-6.2148579000000002</v>
      </c>
      <c r="N95">
        <v>106.8202289</v>
      </c>
      <c r="O95" s="46" t="str">
        <f>VLOOKUP(E95,MyGroup[],3)</f>
        <v>1. Up to 30min</v>
      </c>
    </row>
    <row r="96" spans="1:15" x14ac:dyDescent="0.3">
      <c r="A96">
        <v>61</v>
      </c>
      <c r="B96" t="s">
        <v>130</v>
      </c>
      <c r="C96" s="38">
        <v>44262</v>
      </c>
      <c r="D96" s="39">
        <v>0.8666666666666667</v>
      </c>
      <c r="E96" s="39">
        <v>8.3333333333333332E-3</v>
      </c>
      <c r="F96" t="s">
        <v>4</v>
      </c>
      <c r="G96" t="s">
        <v>44</v>
      </c>
      <c r="H96" t="s">
        <v>50</v>
      </c>
      <c r="I96" t="s">
        <v>130</v>
      </c>
      <c r="J96" t="s">
        <v>131</v>
      </c>
      <c r="M96">
        <v>-6.2148579000000002</v>
      </c>
      <c r="N96">
        <v>106.8202289</v>
      </c>
      <c r="O96" s="46" t="str">
        <f>VLOOKUP(E96,MyGroup[],3)</f>
        <v>1. Up to 30min</v>
      </c>
    </row>
    <row r="97" spans="1:15" x14ac:dyDescent="0.3">
      <c r="A97">
        <v>52</v>
      </c>
      <c r="B97" t="s">
        <v>43</v>
      </c>
      <c r="C97" s="38">
        <v>44262</v>
      </c>
      <c r="D97" s="39">
        <v>0.84791666666666676</v>
      </c>
      <c r="E97" s="39">
        <v>2.7083333333333334E-2</v>
      </c>
      <c r="F97" t="s">
        <v>4</v>
      </c>
      <c r="G97" t="s">
        <v>44</v>
      </c>
      <c r="I97" t="s">
        <v>43</v>
      </c>
      <c r="J97" t="s">
        <v>56</v>
      </c>
      <c r="M97">
        <v>-6.2148579000000002</v>
      </c>
      <c r="N97">
        <v>106.8202289</v>
      </c>
      <c r="O97" s="46" t="str">
        <f>VLOOKUP(E97,MyGroup[],3)</f>
        <v>2. More than 30min</v>
      </c>
    </row>
    <row r="98" spans="1:15" x14ac:dyDescent="0.3">
      <c r="A98">
        <v>57</v>
      </c>
      <c r="B98" t="s">
        <v>43</v>
      </c>
      <c r="C98" s="38">
        <v>44262</v>
      </c>
      <c r="D98" s="39">
        <v>0.85</v>
      </c>
      <c r="E98" s="39">
        <v>6.9444444444444447E-4</v>
      </c>
      <c r="F98" t="s">
        <v>6</v>
      </c>
      <c r="G98" t="s">
        <v>44</v>
      </c>
      <c r="I98" t="s">
        <v>43</v>
      </c>
      <c r="J98" t="s">
        <v>45</v>
      </c>
      <c r="M98">
        <v>-6.2148579000000002</v>
      </c>
      <c r="N98">
        <v>106.8202289</v>
      </c>
      <c r="O98" s="46" t="str">
        <f>VLOOKUP(E98,MyGroup[],3)</f>
        <v>1. Up to 30min</v>
      </c>
    </row>
    <row r="99" spans="1:15" x14ac:dyDescent="0.3">
      <c r="A99">
        <v>59</v>
      </c>
      <c r="B99" t="s">
        <v>43</v>
      </c>
      <c r="C99" s="38">
        <v>44262</v>
      </c>
      <c r="D99" s="39">
        <v>0.85416666666666663</v>
      </c>
      <c r="E99" s="39">
        <v>6.9444444444444447E-4</v>
      </c>
      <c r="F99" t="s">
        <v>6</v>
      </c>
      <c r="G99" t="s">
        <v>44</v>
      </c>
      <c r="I99" t="s">
        <v>43</v>
      </c>
      <c r="J99" t="s">
        <v>100</v>
      </c>
      <c r="M99">
        <v>-6.2148579000000002</v>
      </c>
      <c r="N99">
        <v>106.8202289</v>
      </c>
      <c r="O99" s="46" t="str">
        <f>VLOOKUP(E99,MyGroup[],3)</f>
        <v>1. Up to 30min</v>
      </c>
    </row>
    <row r="100" spans="1:15" x14ac:dyDescent="0.3">
      <c r="A100">
        <v>58</v>
      </c>
      <c r="B100" t="s">
        <v>43</v>
      </c>
      <c r="C100" s="38">
        <v>44262</v>
      </c>
      <c r="D100" s="39">
        <v>0.8534722222222223</v>
      </c>
      <c r="E100" s="39">
        <v>3.472222222222222E-3</v>
      </c>
      <c r="F100" t="s">
        <v>6</v>
      </c>
      <c r="G100" t="s">
        <v>44</v>
      </c>
      <c r="I100" t="s">
        <v>43</v>
      </c>
      <c r="J100" t="s">
        <v>132</v>
      </c>
      <c r="M100">
        <v>-6.2148579000000002</v>
      </c>
      <c r="N100">
        <v>106.8202289</v>
      </c>
      <c r="O100" s="46" t="str">
        <f>VLOOKUP(E100,MyGroup[],3)</f>
        <v>1. Up to 30min</v>
      </c>
    </row>
    <row r="101" spans="1:15" x14ac:dyDescent="0.3">
      <c r="A101">
        <v>60</v>
      </c>
      <c r="B101" t="s">
        <v>43</v>
      </c>
      <c r="C101" s="38">
        <v>44262</v>
      </c>
      <c r="D101" s="39">
        <v>0.85833333333333339</v>
      </c>
      <c r="E101" s="39">
        <v>4.1666666666666666E-3</v>
      </c>
      <c r="F101" t="s">
        <v>6</v>
      </c>
      <c r="G101" t="s">
        <v>44</v>
      </c>
      <c r="I101" t="s">
        <v>43</v>
      </c>
      <c r="J101" t="s">
        <v>98</v>
      </c>
      <c r="M101">
        <v>-6.2148579000000002</v>
      </c>
      <c r="N101">
        <v>106.8202289</v>
      </c>
      <c r="O101" s="46" t="str">
        <f>VLOOKUP(E101,MyGroup[],3)</f>
        <v>1. Up to 30min</v>
      </c>
    </row>
    <row r="102" spans="1:15" x14ac:dyDescent="0.3">
      <c r="A102">
        <v>62</v>
      </c>
      <c r="B102" t="s">
        <v>43</v>
      </c>
      <c r="C102" s="38">
        <v>44262</v>
      </c>
      <c r="D102" s="39">
        <v>0.87430555555555556</v>
      </c>
      <c r="E102" s="39">
        <v>7.6388888888888886E-3</v>
      </c>
      <c r="F102" t="s">
        <v>6</v>
      </c>
      <c r="G102" t="s">
        <v>44</v>
      </c>
      <c r="I102" t="s">
        <v>43</v>
      </c>
      <c r="J102" t="s">
        <v>114</v>
      </c>
      <c r="M102">
        <v>-6.2148579000000002</v>
      </c>
      <c r="N102">
        <v>106.8202289</v>
      </c>
      <c r="O102" s="46" t="str">
        <f>VLOOKUP(E102,MyGroup[],3)</f>
        <v>1. Up to 30min</v>
      </c>
    </row>
    <row r="103" spans="1:15" x14ac:dyDescent="0.3">
      <c r="A103">
        <v>65</v>
      </c>
      <c r="B103" t="s">
        <v>43</v>
      </c>
      <c r="C103" s="38">
        <v>44262</v>
      </c>
      <c r="D103" s="39">
        <v>0.89166666666666661</v>
      </c>
      <c r="E103" s="39">
        <v>6.9444444444444447E-4</v>
      </c>
      <c r="F103" t="s">
        <v>91</v>
      </c>
      <c r="G103" t="s">
        <v>44</v>
      </c>
      <c r="I103" t="s">
        <v>43</v>
      </c>
      <c r="J103" t="s">
        <v>103</v>
      </c>
      <c r="M103">
        <v>-6.2148579000000002</v>
      </c>
      <c r="N103">
        <v>106.8202289</v>
      </c>
      <c r="O103" s="46" t="str">
        <f>VLOOKUP(E103,MyGroup[],3)</f>
        <v>1. Up to 30min</v>
      </c>
    </row>
    <row r="104" spans="1:15" x14ac:dyDescent="0.3">
      <c r="A104">
        <v>66</v>
      </c>
      <c r="B104" t="s">
        <v>43</v>
      </c>
      <c r="C104" s="38">
        <v>44262</v>
      </c>
      <c r="D104" s="39">
        <v>0.90972222222222221</v>
      </c>
      <c r="E104" s="39">
        <v>1.8055555555555557E-2</v>
      </c>
      <c r="F104" t="s">
        <v>91</v>
      </c>
      <c r="G104" t="s">
        <v>44</v>
      </c>
      <c r="I104" t="s">
        <v>43</v>
      </c>
      <c r="J104" t="s">
        <v>133</v>
      </c>
      <c r="M104">
        <v>-6.2148579000000002</v>
      </c>
      <c r="N104">
        <v>106.8202289</v>
      </c>
      <c r="O104" s="46" t="str">
        <f>VLOOKUP(E104,MyGroup[],3)</f>
        <v>1. Up to 30min</v>
      </c>
    </row>
    <row r="105" spans="1:15" x14ac:dyDescent="0.3">
      <c r="A105">
        <v>63</v>
      </c>
      <c r="B105" t="s">
        <v>43</v>
      </c>
      <c r="C105" s="38">
        <v>44262</v>
      </c>
      <c r="D105" s="39">
        <v>0.87986111111111109</v>
      </c>
      <c r="E105" s="39">
        <v>5.5555555555555558E-3</v>
      </c>
      <c r="F105" t="s">
        <v>6</v>
      </c>
      <c r="G105" t="s">
        <v>44</v>
      </c>
      <c r="I105" t="s">
        <v>43</v>
      </c>
      <c r="J105" t="s">
        <v>112</v>
      </c>
      <c r="M105">
        <v>-6.2148579000000002</v>
      </c>
      <c r="N105">
        <v>106.8202289</v>
      </c>
      <c r="O105" s="46" t="str">
        <f>VLOOKUP(E105,MyGroup[],3)</f>
        <v>1. Up to 30min</v>
      </c>
    </row>
    <row r="106" spans="1:15" x14ac:dyDescent="0.3">
      <c r="A106">
        <v>64</v>
      </c>
      <c r="B106" t="s">
        <v>43</v>
      </c>
      <c r="C106" s="38">
        <v>44262</v>
      </c>
      <c r="D106" s="39">
        <v>0.89097222222222217</v>
      </c>
      <c r="E106" s="39">
        <v>1.1111111111111112E-2</v>
      </c>
      <c r="F106" t="s">
        <v>6</v>
      </c>
      <c r="G106" t="s">
        <v>44</v>
      </c>
      <c r="I106" t="s">
        <v>43</v>
      </c>
      <c r="J106" t="s">
        <v>101</v>
      </c>
      <c r="M106">
        <v>-6.2148579000000002</v>
      </c>
      <c r="N106">
        <v>106.8202289</v>
      </c>
      <c r="O106" s="46" t="str">
        <f>VLOOKUP(E106,MyGroup[],3)</f>
        <v>1. Up to 30min</v>
      </c>
    </row>
    <row r="107" spans="1:15" x14ac:dyDescent="0.3">
      <c r="A107">
        <v>69</v>
      </c>
      <c r="B107" t="s">
        <v>54</v>
      </c>
      <c r="C107" s="38">
        <v>44262</v>
      </c>
      <c r="D107" s="39">
        <v>0.93819444444444444</v>
      </c>
      <c r="E107" s="39">
        <v>1.3888888888888888E-2</v>
      </c>
      <c r="F107" t="s">
        <v>4</v>
      </c>
      <c r="G107" t="s">
        <v>44</v>
      </c>
      <c r="H107" t="s">
        <v>50</v>
      </c>
      <c r="I107" t="s">
        <v>54</v>
      </c>
      <c r="M107">
        <v>-6.2148579000000002</v>
      </c>
      <c r="N107">
        <v>106.8202289</v>
      </c>
      <c r="O107" s="46" t="str">
        <f>VLOOKUP(E107,MyGroup[],3)</f>
        <v>1. Up to 30min</v>
      </c>
    </row>
    <row r="108" spans="1:15" x14ac:dyDescent="0.3">
      <c r="A108">
        <v>68</v>
      </c>
      <c r="B108" t="s">
        <v>43</v>
      </c>
      <c r="C108" s="38">
        <v>44262</v>
      </c>
      <c r="D108" s="39">
        <v>0.9243055555555556</v>
      </c>
      <c r="E108" s="39">
        <v>5.5555555555555558E-3</v>
      </c>
      <c r="F108" t="s">
        <v>91</v>
      </c>
      <c r="G108" t="s">
        <v>44</v>
      </c>
      <c r="I108" t="s">
        <v>43</v>
      </c>
      <c r="J108" t="s">
        <v>134</v>
      </c>
      <c r="M108">
        <v>-6.2148579000000002</v>
      </c>
      <c r="N108">
        <v>106.8202289</v>
      </c>
      <c r="O108" s="46" t="str">
        <f>VLOOKUP(E108,MyGroup[],3)</f>
        <v>1. Up to 30min</v>
      </c>
    </row>
    <row r="109" spans="1:15" x14ac:dyDescent="0.3">
      <c r="A109">
        <v>67</v>
      </c>
      <c r="B109" t="s">
        <v>43</v>
      </c>
      <c r="C109" s="38">
        <v>44262</v>
      </c>
      <c r="D109" s="39">
        <v>0.91875000000000007</v>
      </c>
      <c r="E109" s="39">
        <v>9.0277777777777787E-3</v>
      </c>
      <c r="F109" t="s">
        <v>91</v>
      </c>
      <c r="G109" t="s">
        <v>44</v>
      </c>
      <c r="I109" t="s">
        <v>43</v>
      </c>
      <c r="J109" t="s">
        <v>135</v>
      </c>
      <c r="M109">
        <v>-6.2148579000000002</v>
      </c>
      <c r="N109">
        <v>106.8202289</v>
      </c>
      <c r="O109" s="46" t="str">
        <f>VLOOKUP(E109,MyGroup[],3)</f>
        <v>1. Up to 30min</v>
      </c>
    </row>
    <row r="110" spans="1:15" x14ac:dyDescent="0.3">
      <c r="A110">
        <v>70</v>
      </c>
      <c r="B110" t="s">
        <v>43</v>
      </c>
      <c r="C110" s="38">
        <v>44262</v>
      </c>
      <c r="D110" s="39">
        <v>0.96250000000000002</v>
      </c>
      <c r="E110" s="39">
        <v>2.4305555555555556E-2</v>
      </c>
      <c r="F110" t="s">
        <v>6</v>
      </c>
      <c r="G110" t="s">
        <v>44</v>
      </c>
      <c r="I110" t="s">
        <v>43</v>
      </c>
      <c r="J110" t="s">
        <v>57</v>
      </c>
      <c r="M110">
        <v>-6.2148579000000002</v>
      </c>
      <c r="N110">
        <v>106.8202289</v>
      </c>
      <c r="O110" s="46" t="str">
        <f>VLOOKUP(E110,MyGroup[],3)</f>
        <v>2. More than 30min</v>
      </c>
    </row>
    <row r="111" spans="1:15" x14ac:dyDescent="0.3">
      <c r="A111">
        <v>72</v>
      </c>
      <c r="B111" t="s">
        <v>43</v>
      </c>
      <c r="C111" s="38">
        <v>44262</v>
      </c>
      <c r="D111" s="39">
        <v>0.98541666666666661</v>
      </c>
      <c r="E111" s="39">
        <v>5.5555555555555558E-3</v>
      </c>
      <c r="F111" t="s">
        <v>5</v>
      </c>
      <c r="G111" t="s">
        <v>44</v>
      </c>
      <c r="I111" t="s">
        <v>43</v>
      </c>
      <c r="J111" t="s">
        <v>119</v>
      </c>
      <c r="M111">
        <v>-6.2148579000000002</v>
      </c>
      <c r="N111">
        <v>106.8202289</v>
      </c>
      <c r="O111" s="46" t="str">
        <f>VLOOKUP(E111,MyGroup[],3)</f>
        <v>1. Up to 30min</v>
      </c>
    </row>
    <row r="112" spans="1:15" x14ac:dyDescent="0.3">
      <c r="A112">
        <v>71</v>
      </c>
      <c r="B112" t="s">
        <v>43</v>
      </c>
      <c r="C112" s="38">
        <v>44262</v>
      </c>
      <c r="D112" s="39">
        <v>0.97986111111111107</v>
      </c>
      <c r="E112" s="39">
        <v>1.7361111111111112E-2</v>
      </c>
      <c r="F112" t="s">
        <v>5</v>
      </c>
      <c r="G112" t="s">
        <v>44</v>
      </c>
      <c r="I112" t="s">
        <v>43</v>
      </c>
      <c r="J112" t="s">
        <v>55</v>
      </c>
      <c r="M112">
        <v>-6.2148579000000002</v>
      </c>
      <c r="N112">
        <v>106.8202289</v>
      </c>
      <c r="O112" s="46" t="str">
        <f>VLOOKUP(E112,MyGroup[],3)</f>
        <v>1. Up to 30min</v>
      </c>
    </row>
  </sheetData>
  <pageMargins left="0.7" right="0.7" top="0.75" bottom="0.75" header="0.3" footer="0.3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7E58-347D-410E-890A-296E0A5F7960}">
  <dimension ref="A1:AN24"/>
  <sheetViews>
    <sheetView topLeftCell="B1" workbookViewId="0">
      <selection activeCell="AN24" sqref="AN24"/>
    </sheetView>
  </sheetViews>
  <sheetFormatPr defaultRowHeight="14.4" x14ac:dyDescent="0.3"/>
  <cols>
    <col min="1" max="1" width="27.77734375" bestFit="1" customWidth="1"/>
    <col min="2" max="2" width="15" bestFit="1" customWidth="1"/>
    <col min="3" max="39" width="3.5546875" bestFit="1" customWidth="1"/>
    <col min="40" max="40" width="10.5546875" bestFit="1" customWidth="1"/>
    <col min="41" max="41" width="3.5546875" bestFit="1" customWidth="1"/>
    <col min="42" max="42" width="7.33203125" bestFit="1" customWidth="1"/>
    <col min="43" max="43" width="11.109375" bestFit="1" customWidth="1"/>
    <col min="44" max="44" width="10.33203125" bestFit="1" customWidth="1"/>
    <col min="45" max="45" width="7.33203125" bestFit="1" customWidth="1"/>
    <col min="46" max="46" width="10.33203125" bestFit="1" customWidth="1"/>
    <col min="47" max="47" width="11.109375" bestFit="1" customWidth="1"/>
  </cols>
  <sheetData>
    <row r="1" spans="1:40" x14ac:dyDescent="0.3">
      <c r="A1" s="21" t="s">
        <v>11</v>
      </c>
      <c r="B1" s="22" t="s">
        <v>26</v>
      </c>
    </row>
    <row r="3" spans="1:40" x14ac:dyDescent="0.3">
      <c r="A3" s="18" t="s">
        <v>27</v>
      </c>
      <c r="B3" s="18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</row>
    <row r="4" spans="1:40" x14ac:dyDescent="0.3">
      <c r="A4" s="18" t="s">
        <v>12</v>
      </c>
      <c r="B4" s="15" t="s">
        <v>64</v>
      </c>
      <c r="C4" s="19" t="s">
        <v>65</v>
      </c>
      <c r="D4" s="19" t="s">
        <v>66</v>
      </c>
      <c r="E4" s="19" t="s">
        <v>67</v>
      </c>
      <c r="F4" s="19" t="s">
        <v>68</v>
      </c>
      <c r="G4" s="19" t="s">
        <v>69</v>
      </c>
      <c r="H4" s="19" t="s">
        <v>70</v>
      </c>
      <c r="I4" s="19" t="s">
        <v>71</v>
      </c>
      <c r="J4" s="19" t="s">
        <v>72</v>
      </c>
      <c r="K4" s="19" t="s">
        <v>73</v>
      </c>
      <c r="L4" s="19" t="s">
        <v>74</v>
      </c>
      <c r="M4" s="19" t="s">
        <v>75</v>
      </c>
      <c r="N4" s="19" t="s">
        <v>76</v>
      </c>
      <c r="O4" s="19" t="s">
        <v>77</v>
      </c>
      <c r="P4" s="19" t="s">
        <v>78</v>
      </c>
      <c r="Q4" s="19" t="s">
        <v>79</v>
      </c>
      <c r="R4" s="19" t="s">
        <v>80</v>
      </c>
      <c r="S4" s="19" t="s">
        <v>81</v>
      </c>
      <c r="T4" s="19" t="s">
        <v>82</v>
      </c>
      <c r="U4" s="19" t="s">
        <v>83</v>
      </c>
      <c r="V4" s="19" t="s">
        <v>84</v>
      </c>
      <c r="W4" s="19" t="s">
        <v>85</v>
      </c>
      <c r="X4" s="19" t="s">
        <v>86</v>
      </c>
      <c r="Y4" s="19" t="s">
        <v>87</v>
      </c>
      <c r="Z4" s="19" t="s">
        <v>88</v>
      </c>
      <c r="AA4" s="19" t="s">
        <v>89</v>
      </c>
      <c r="AB4" s="19" t="s">
        <v>90</v>
      </c>
      <c r="AC4" s="19" t="s">
        <v>15</v>
      </c>
      <c r="AD4" s="19" t="s">
        <v>16</v>
      </c>
      <c r="AE4" s="19" t="s">
        <v>17</v>
      </c>
      <c r="AF4" s="19" t="s">
        <v>18</v>
      </c>
      <c r="AG4" s="19" t="s">
        <v>19</v>
      </c>
      <c r="AH4" s="19" t="s">
        <v>20</v>
      </c>
      <c r="AI4" s="19" t="s">
        <v>21</v>
      </c>
      <c r="AJ4" s="19" t="s">
        <v>22</v>
      </c>
      <c r="AK4" s="19" t="s">
        <v>23</v>
      </c>
      <c r="AL4" s="19" t="s">
        <v>24</v>
      </c>
      <c r="AM4" s="19" t="s">
        <v>25</v>
      </c>
      <c r="AN4" s="20" t="s">
        <v>13</v>
      </c>
    </row>
    <row r="5" spans="1:40" x14ac:dyDescent="0.3">
      <c r="A5" s="30">
        <v>44262</v>
      </c>
      <c r="B5" s="23"/>
      <c r="C5" s="24">
        <v>8</v>
      </c>
      <c r="D5" s="24">
        <v>9</v>
      </c>
      <c r="E5" s="24">
        <v>3</v>
      </c>
      <c r="F5" s="24">
        <v>4</v>
      </c>
      <c r="G5" s="24">
        <v>3</v>
      </c>
      <c r="H5" s="24">
        <v>4</v>
      </c>
      <c r="I5" s="24">
        <v>2</v>
      </c>
      <c r="J5" s="24">
        <v>3</v>
      </c>
      <c r="K5" s="24">
        <v>5</v>
      </c>
      <c r="L5" s="24"/>
      <c r="M5" s="24">
        <v>1</v>
      </c>
      <c r="N5" s="24">
        <v>3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/>
      <c r="U5" s="24">
        <v>1</v>
      </c>
      <c r="V5" s="24">
        <v>1</v>
      </c>
      <c r="W5" s="24">
        <v>2</v>
      </c>
      <c r="X5" s="24">
        <v>1</v>
      </c>
      <c r="Y5" s="24">
        <v>2</v>
      </c>
      <c r="Z5" s="24">
        <v>1</v>
      </c>
      <c r="AA5" s="24">
        <v>1</v>
      </c>
      <c r="AB5" s="24">
        <v>1</v>
      </c>
      <c r="AC5" s="24"/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3</v>
      </c>
      <c r="AJ5" s="24">
        <v>1</v>
      </c>
      <c r="AK5" s="24"/>
      <c r="AL5" s="24">
        <v>1</v>
      </c>
      <c r="AM5" s="24">
        <v>1</v>
      </c>
      <c r="AN5" s="25">
        <v>71</v>
      </c>
    </row>
    <row r="6" spans="1:40" x14ac:dyDescent="0.3">
      <c r="A6" s="29" t="s">
        <v>3</v>
      </c>
      <c r="B6" s="23"/>
      <c r="C6" s="24">
        <v>1</v>
      </c>
      <c r="D6" s="24">
        <v>2</v>
      </c>
      <c r="E6" s="24"/>
      <c r="F6" s="24">
        <v>2</v>
      </c>
      <c r="G6" s="24">
        <v>1</v>
      </c>
      <c r="H6" s="24"/>
      <c r="I6" s="24">
        <v>1</v>
      </c>
      <c r="J6" s="24">
        <v>1</v>
      </c>
      <c r="K6" s="24">
        <v>1</v>
      </c>
      <c r="L6" s="24"/>
      <c r="M6" s="24"/>
      <c r="N6" s="24">
        <v>2</v>
      </c>
      <c r="O6" s="24"/>
      <c r="P6" s="24"/>
      <c r="Q6" s="24">
        <v>1</v>
      </c>
      <c r="R6" s="24"/>
      <c r="S6" s="24"/>
      <c r="T6" s="24"/>
      <c r="U6" s="24"/>
      <c r="V6" s="24"/>
      <c r="W6" s="24">
        <v>1</v>
      </c>
      <c r="X6" s="24"/>
      <c r="Y6" s="24"/>
      <c r="Z6" s="24"/>
      <c r="AA6" s="24"/>
      <c r="AB6" s="24"/>
      <c r="AC6" s="24"/>
      <c r="AD6" s="24"/>
      <c r="AE6" s="24"/>
      <c r="AF6" s="24">
        <v>1</v>
      </c>
      <c r="AG6" s="24"/>
      <c r="AH6" s="24"/>
      <c r="AI6" s="24">
        <v>1</v>
      </c>
      <c r="AJ6" s="24"/>
      <c r="AK6" s="24"/>
      <c r="AL6" s="24"/>
      <c r="AM6" s="24">
        <v>1</v>
      </c>
      <c r="AN6" s="25">
        <v>16</v>
      </c>
    </row>
    <row r="7" spans="1:40" x14ac:dyDescent="0.3">
      <c r="A7" s="29" t="s">
        <v>7</v>
      </c>
      <c r="B7" s="23"/>
      <c r="C7" s="24">
        <v>1</v>
      </c>
      <c r="D7" s="24">
        <v>1</v>
      </c>
      <c r="E7" s="24"/>
      <c r="F7" s="24"/>
      <c r="G7" s="24"/>
      <c r="H7" s="24"/>
      <c r="I7" s="24"/>
      <c r="J7" s="24">
        <v>1</v>
      </c>
      <c r="K7" s="24">
        <v>1</v>
      </c>
      <c r="L7" s="24"/>
      <c r="M7" s="24"/>
      <c r="N7" s="24"/>
      <c r="O7" s="24"/>
      <c r="P7" s="24">
        <v>1</v>
      </c>
      <c r="Q7" s="24"/>
      <c r="R7" s="24"/>
      <c r="S7" s="24">
        <v>1</v>
      </c>
      <c r="T7" s="24"/>
      <c r="U7" s="24"/>
      <c r="V7" s="24"/>
      <c r="W7" s="24">
        <v>1</v>
      </c>
      <c r="X7" s="24">
        <v>1</v>
      </c>
      <c r="Y7" s="24">
        <v>1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>
        <v>1</v>
      </c>
      <c r="AK7" s="24"/>
      <c r="AL7" s="24">
        <v>1</v>
      </c>
      <c r="AM7" s="24"/>
      <c r="AN7" s="25">
        <v>11</v>
      </c>
    </row>
    <row r="8" spans="1:40" x14ac:dyDescent="0.3">
      <c r="A8" s="29" t="s">
        <v>2</v>
      </c>
      <c r="B8" s="23"/>
      <c r="C8" s="24">
        <v>1</v>
      </c>
      <c r="D8" s="24"/>
      <c r="E8" s="24">
        <v>3</v>
      </c>
      <c r="F8" s="24">
        <v>1</v>
      </c>
      <c r="G8" s="24">
        <v>1</v>
      </c>
      <c r="H8" s="24">
        <v>1</v>
      </c>
      <c r="I8" s="24"/>
      <c r="J8" s="24">
        <v>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>
        <v>1</v>
      </c>
      <c r="AB8" s="24"/>
      <c r="AC8" s="24"/>
      <c r="AD8" s="24">
        <v>1</v>
      </c>
      <c r="AE8" s="24"/>
      <c r="AF8" s="24"/>
      <c r="AG8" s="24"/>
      <c r="AH8" s="24"/>
      <c r="AI8" s="24">
        <v>1</v>
      </c>
      <c r="AJ8" s="24"/>
      <c r="AK8" s="24"/>
      <c r="AL8" s="24"/>
      <c r="AM8" s="24"/>
      <c r="AN8" s="25">
        <v>11</v>
      </c>
    </row>
    <row r="9" spans="1:40" x14ac:dyDescent="0.3">
      <c r="A9" s="29" t="s">
        <v>4</v>
      </c>
      <c r="B9" s="23"/>
      <c r="C9" s="24">
        <v>5</v>
      </c>
      <c r="D9" s="24">
        <v>2</v>
      </c>
      <c r="E9" s="24"/>
      <c r="F9" s="24">
        <v>1</v>
      </c>
      <c r="G9" s="24">
        <v>1</v>
      </c>
      <c r="H9" s="24">
        <v>2</v>
      </c>
      <c r="I9" s="24"/>
      <c r="J9" s="24"/>
      <c r="K9" s="24"/>
      <c r="L9" s="24"/>
      <c r="M9" s="24"/>
      <c r="N9" s="24">
        <v>1</v>
      </c>
      <c r="O9" s="24"/>
      <c r="P9" s="24"/>
      <c r="Q9" s="24"/>
      <c r="R9" s="24"/>
      <c r="S9" s="24"/>
      <c r="T9" s="24"/>
      <c r="U9" s="24">
        <v>1</v>
      </c>
      <c r="V9" s="24">
        <v>1</v>
      </c>
      <c r="W9" s="24"/>
      <c r="X9" s="24"/>
      <c r="Y9" s="24"/>
      <c r="Z9" s="24"/>
      <c r="AA9" s="24"/>
      <c r="AB9" s="24">
        <v>1</v>
      </c>
      <c r="AC9" s="24"/>
      <c r="AD9" s="24"/>
      <c r="AE9" s="24"/>
      <c r="AF9" s="24"/>
      <c r="AG9" s="24">
        <v>1</v>
      </c>
      <c r="AH9" s="24">
        <v>1</v>
      </c>
      <c r="AI9" s="24">
        <v>1</v>
      </c>
      <c r="AJ9" s="24"/>
      <c r="AK9" s="24"/>
      <c r="AL9" s="24"/>
      <c r="AM9" s="24"/>
      <c r="AN9" s="25">
        <v>18</v>
      </c>
    </row>
    <row r="10" spans="1:40" x14ac:dyDescent="0.3">
      <c r="A10" s="29" t="s">
        <v>91</v>
      </c>
      <c r="B10" s="23"/>
      <c r="C10" s="24"/>
      <c r="D10" s="24">
        <v>1</v>
      </c>
      <c r="E10" s="24"/>
      <c r="F10" s="24"/>
      <c r="G10" s="24"/>
      <c r="H10" s="24"/>
      <c r="I10" s="24"/>
      <c r="J10" s="24"/>
      <c r="K10" s="24">
        <v>1</v>
      </c>
      <c r="L10" s="24"/>
      <c r="M10" s="24"/>
      <c r="N10" s="24"/>
      <c r="O10" s="24">
        <v>1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>
        <v>1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>
        <v>4</v>
      </c>
    </row>
    <row r="11" spans="1:40" x14ac:dyDescent="0.3">
      <c r="A11" s="41" t="s">
        <v>92</v>
      </c>
      <c r="B11" s="42"/>
      <c r="C11" s="43"/>
      <c r="D11" s="43">
        <v>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>
        <v>1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>
        <v>2</v>
      </c>
    </row>
    <row r="12" spans="1:40" x14ac:dyDescent="0.3">
      <c r="A12" s="41" t="s">
        <v>93</v>
      </c>
      <c r="B12" s="42"/>
      <c r="C12" s="43"/>
      <c r="D12" s="43"/>
      <c r="E12" s="43"/>
      <c r="F12" s="43"/>
      <c r="G12" s="43"/>
      <c r="H12" s="43"/>
      <c r="I12" s="43"/>
      <c r="J12" s="43"/>
      <c r="K12" s="43">
        <v>1</v>
      </c>
      <c r="L12" s="43"/>
      <c r="M12" s="43"/>
      <c r="N12" s="43"/>
      <c r="O12" s="43">
        <v>1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4">
        <v>2</v>
      </c>
    </row>
    <row r="13" spans="1:40" x14ac:dyDescent="0.3">
      <c r="A13" s="45" t="s">
        <v>94</v>
      </c>
      <c r="B13" s="42"/>
      <c r="C13" s="43"/>
      <c r="D13" s="43">
        <v>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>
        <v>1</v>
      </c>
    </row>
    <row r="14" spans="1:40" x14ac:dyDescent="0.3">
      <c r="A14" s="41" t="s">
        <v>95</v>
      </c>
      <c r="B14" s="42"/>
      <c r="C14" s="43"/>
      <c r="D14" s="43">
        <v>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>
        <v>1</v>
      </c>
    </row>
    <row r="15" spans="1:40" x14ac:dyDescent="0.3">
      <c r="A15" s="29" t="s">
        <v>6</v>
      </c>
      <c r="B15" s="23"/>
      <c r="C15" s="24"/>
      <c r="D15" s="24">
        <v>2</v>
      </c>
      <c r="E15" s="24"/>
      <c r="F15" s="24"/>
      <c r="G15" s="24"/>
      <c r="H15" s="24">
        <v>1</v>
      </c>
      <c r="I15" s="24">
        <v>1</v>
      </c>
      <c r="J15" s="24"/>
      <c r="K15" s="24">
        <v>1</v>
      </c>
      <c r="L15" s="24"/>
      <c r="M15" s="24">
        <v>1</v>
      </c>
      <c r="N15" s="24"/>
      <c r="O15" s="24"/>
      <c r="P15" s="24"/>
      <c r="Q15" s="24"/>
      <c r="R15" s="24">
        <v>1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5">
        <v>8</v>
      </c>
    </row>
    <row r="16" spans="1:40" x14ac:dyDescent="0.3">
      <c r="A16" s="29" t="s">
        <v>96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5"/>
    </row>
    <row r="17" spans="1:40" x14ac:dyDescent="0.3">
      <c r="A17" s="41" t="s">
        <v>95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x14ac:dyDescent="0.3">
      <c r="A18" s="29" t="s">
        <v>5</v>
      </c>
      <c r="B18" s="23"/>
      <c r="C18" s="24"/>
      <c r="D18" s="24"/>
      <c r="E18" s="24"/>
      <c r="F18" s="24"/>
      <c r="G18" s="24"/>
      <c r="H18" s="24"/>
      <c r="I18" s="24"/>
      <c r="J18" s="24"/>
      <c r="K18" s="24">
        <v>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>
        <v>1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>
        <v>2</v>
      </c>
    </row>
    <row r="19" spans="1:40" x14ac:dyDescent="0.3">
      <c r="A19" s="30">
        <v>44263</v>
      </c>
      <c r="B19" s="23"/>
      <c r="C19" s="24">
        <v>4</v>
      </c>
      <c r="D19" s="24">
        <v>5</v>
      </c>
      <c r="E19" s="24">
        <v>4</v>
      </c>
      <c r="F19" s="24">
        <v>1</v>
      </c>
      <c r="G19" s="24"/>
      <c r="H19" s="24">
        <v>1</v>
      </c>
      <c r="I19" s="24">
        <v>1</v>
      </c>
      <c r="J19" s="24"/>
      <c r="K19" s="24"/>
      <c r="L19" s="24">
        <v>1</v>
      </c>
      <c r="M19" s="24">
        <v>1</v>
      </c>
      <c r="N19" s="24"/>
      <c r="O19" s="24">
        <v>1</v>
      </c>
      <c r="P19" s="24">
        <v>1</v>
      </c>
      <c r="Q19" s="24"/>
      <c r="R19" s="24"/>
      <c r="S19" s="24"/>
      <c r="T19" s="24">
        <v>2</v>
      </c>
      <c r="U19" s="24"/>
      <c r="V19" s="24"/>
      <c r="W19" s="24"/>
      <c r="X19" s="24"/>
      <c r="Y19" s="24"/>
      <c r="Z19" s="24"/>
      <c r="AA19" s="24">
        <v>2</v>
      </c>
      <c r="AB19" s="24"/>
      <c r="AC19" s="24">
        <v>1</v>
      </c>
      <c r="AD19" s="24"/>
      <c r="AE19" s="24"/>
      <c r="AF19" s="24"/>
      <c r="AG19" s="24"/>
      <c r="AH19" s="24"/>
      <c r="AI19" s="24"/>
      <c r="AJ19" s="24"/>
      <c r="AK19" s="24">
        <v>1</v>
      </c>
      <c r="AL19" s="24"/>
      <c r="AM19" s="24"/>
      <c r="AN19" s="25">
        <v>26</v>
      </c>
    </row>
    <row r="20" spans="1:40" x14ac:dyDescent="0.3">
      <c r="A20" s="45" t="s">
        <v>91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>
        <v>1</v>
      </c>
      <c r="U20" s="43"/>
      <c r="V20" s="43"/>
      <c r="W20" s="43"/>
      <c r="X20" s="43"/>
      <c r="Y20" s="43"/>
      <c r="Z20" s="43"/>
      <c r="AA20" s="43">
        <v>1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>
        <v>2</v>
      </c>
    </row>
    <row r="21" spans="1:40" x14ac:dyDescent="0.3">
      <c r="A21" s="41" t="s">
        <v>97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>
        <v>1</v>
      </c>
      <c r="U21" s="43"/>
      <c r="V21" s="43"/>
      <c r="W21" s="43"/>
      <c r="X21" s="43"/>
      <c r="Y21" s="43"/>
      <c r="Z21" s="43"/>
      <c r="AA21" s="43">
        <v>1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>
        <v>2</v>
      </c>
    </row>
    <row r="22" spans="1:40" x14ac:dyDescent="0.3">
      <c r="A22" s="29" t="s">
        <v>6</v>
      </c>
      <c r="B22" s="23"/>
      <c r="C22" s="24">
        <v>2</v>
      </c>
      <c r="D22" s="24"/>
      <c r="E22" s="24">
        <v>2</v>
      </c>
      <c r="F22" s="24"/>
      <c r="G22" s="24"/>
      <c r="H22" s="24">
        <v>1</v>
      </c>
      <c r="I22" s="24"/>
      <c r="J22" s="24"/>
      <c r="K22" s="24"/>
      <c r="L22" s="24"/>
      <c r="M22" s="24">
        <v>1</v>
      </c>
      <c r="N22" s="24"/>
      <c r="O22" s="24"/>
      <c r="P22" s="24">
        <v>1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1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>
        <v>1</v>
      </c>
      <c r="AL22" s="24"/>
      <c r="AM22" s="24"/>
      <c r="AN22" s="25">
        <v>9</v>
      </c>
    </row>
    <row r="23" spans="1:40" x14ac:dyDescent="0.3">
      <c r="A23" s="29" t="s">
        <v>5</v>
      </c>
      <c r="B23" s="23"/>
      <c r="C23" s="24">
        <v>2</v>
      </c>
      <c r="D23" s="24">
        <v>5</v>
      </c>
      <c r="E23" s="24">
        <v>2</v>
      </c>
      <c r="F23" s="24">
        <v>1</v>
      </c>
      <c r="G23" s="24"/>
      <c r="H23" s="24"/>
      <c r="I23" s="24">
        <v>1</v>
      </c>
      <c r="J23" s="24"/>
      <c r="K23" s="24"/>
      <c r="L23" s="24">
        <v>1</v>
      </c>
      <c r="M23" s="24"/>
      <c r="N23" s="24"/>
      <c r="O23" s="24">
        <v>1</v>
      </c>
      <c r="P23" s="24"/>
      <c r="Q23" s="24"/>
      <c r="R23" s="24"/>
      <c r="S23" s="24"/>
      <c r="T23" s="24">
        <v>1</v>
      </c>
      <c r="U23" s="24"/>
      <c r="V23" s="24"/>
      <c r="W23" s="24"/>
      <c r="X23" s="24"/>
      <c r="Y23" s="24"/>
      <c r="Z23" s="24"/>
      <c r="AA23" s="24"/>
      <c r="AB23" s="24"/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>
        <v>15</v>
      </c>
    </row>
    <row r="24" spans="1:40" x14ac:dyDescent="0.3">
      <c r="A24" s="31" t="s">
        <v>13</v>
      </c>
      <c r="B24" s="26"/>
      <c r="C24" s="27">
        <v>12</v>
      </c>
      <c r="D24" s="27">
        <v>14</v>
      </c>
      <c r="E24" s="27">
        <v>7</v>
      </c>
      <c r="F24" s="27">
        <v>5</v>
      </c>
      <c r="G24" s="27">
        <v>3</v>
      </c>
      <c r="H24" s="27">
        <v>5</v>
      </c>
      <c r="I24" s="27">
        <v>3</v>
      </c>
      <c r="J24" s="27">
        <v>3</v>
      </c>
      <c r="K24" s="27">
        <v>5</v>
      </c>
      <c r="L24" s="27">
        <v>1</v>
      </c>
      <c r="M24" s="27">
        <v>2</v>
      </c>
      <c r="N24" s="27">
        <v>3</v>
      </c>
      <c r="O24" s="27">
        <v>2</v>
      </c>
      <c r="P24" s="27">
        <v>2</v>
      </c>
      <c r="Q24" s="27">
        <v>1</v>
      </c>
      <c r="R24" s="27">
        <v>1</v>
      </c>
      <c r="S24" s="27">
        <v>1</v>
      </c>
      <c r="T24" s="27">
        <v>2</v>
      </c>
      <c r="U24" s="27">
        <v>1</v>
      </c>
      <c r="V24" s="27">
        <v>1</v>
      </c>
      <c r="W24" s="27">
        <v>2</v>
      </c>
      <c r="X24" s="27">
        <v>1</v>
      </c>
      <c r="Y24" s="27">
        <v>2</v>
      </c>
      <c r="Z24" s="27">
        <v>1</v>
      </c>
      <c r="AA24" s="27">
        <v>3</v>
      </c>
      <c r="AB24" s="27">
        <v>1</v>
      </c>
      <c r="AC24" s="27">
        <v>1</v>
      </c>
      <c r="AD24" s="27">
        <v>1</v>
      </c>
      <c r="AE24" s="27">
        <v>1</v>
      </c>
      <c r="AF24" s="27">
        <v>1</v>
      </c>
      <c r="AG24" s="27">
        <v>1</v>
      </c>
      <c r="AH24" s="27">
        <v>1</v>
      </c>
      <c r="AI24" s="27">
        <v>3</v>
      </c>
      <c r="AJ24" s="27">
        <v>1</v>
      </c>
      <c r="AK24" s="27">
        <v>1</v>
      </c>
      <c r="AL24" s="27">
        <v>1</v>
      </c>
      <c r="AM24" s="27">
        <v>1</v>
      </c>
      <c r="AN24" s="28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102D-15D9-462B-9193-C0395CE7EAAC}">
  <dimension ref="A4:C10"/>
  <sheetViews>
    <sheetView workbookViewId="0">
      <selection activeCell="A10" sqref="A10"/>
    </sheetView>
  </sheetViews>
  <sheetFormatPr defaultRowHeight="14.4" x14ac:dyDescent="0.3"/>
  <cols>
    <col min="2" max="3" width="15.6640625" customWidth="1"/>
  </cols>
  <sheetData>
    <row r="4" spans="1:3" s="2" customFormat="1" ht="43.2" x14ac:dyDescent="0.3">
      <c r="A4" s="32" t="s">
        <v>28</v>
      </c>
      <c r="B4" s="33" t="s">
        <v>29</v>
      </c>
      <c r="C4" s="33" t="s">
        <v>30</v>
      </c>
    </row>
    <row r="5" spans="1:3" s="2" customFormat="1" ht="24.9" customHeight="1" x14ac:dyDescent="0.3">
      <c r="A5" s="32" t="s">
        <v>32</v>
      </c>
      <c r="B5" s="5">
        <v>13</v>
      </c>
      <c r="C5" s="5">
        <v>3</v>
      </c>
    </row>
    <row r="6" spans="1:3" s="2" customFormat="1" ht="24.9" customHeight="1" x14ac:dyDescent="0.3">
      <c r="A6" s="32" t="s">
        <v>33</v>
      </c>
      <c r="B6" s="2">
        <f>COUNTIF('RECAP DATA'!E6:E104,"RECAP DATA'!E1")</f>
        <v>0</v>
      </c>
    </row>
    <row r="7" spans="1:3" s="2" customFormat="1" ht="24.9" customHeight="1" x14ac:dyDescent="0.3">
      <c r="A7" s="32" t="s">
        <v>34</v>
      </c>
    </row>
    <row r="10" spans="1:3" s="1" customFormat="1" x14ac:dyDescent="0.3">
      <c r="A10" s="12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D67B-2EAA-4BD8-B39A-283E378A44FC}">
  <dimension ref="A1:E105"/>
  <sheetViews>
    <sheetView topLeftCell="A78" workbookViewId="0">
      <selection activeCell="E14" sqref="E14"/>
    </sheetView>
  </sheetViews>
  <sheetFormatPr defaultColWidth="9.109375" defaultRowHeight="14.4" x14ac:dyDescent="0.3"/>
  <cols>
    <col min="1" max="1" width="9.109375" style="2"/>
    <col min="2" max="2" width="51.88671875" style="2" bestFit="1" customWidth="1"/>
    <col min="3" max="3" width="22.33203125" style="3" bestFit="1" customWidth="1"/>
    <col min="4" max="4" width="18" style="4" customWidth="1"/>
    <col min="5" max="5" width="16.44140625" style="37" customWidth="1"/>
    <col min="6" max="16384" width="9.109375" style="2"/>
  </cols>
  <sheetData>
    <row r="1" spans="1:5" ht="18" x14ac:dyDescent="0.3">
      <c r="A1" s="14"/>
      <c r="D1" s="7" t="s">
        <v>31</v>
      </c>
      <c r="E1" s="34">
        <v>2.0833333333333332E-2</v>
      </c>
    </row>
    <row r="2" spans="1:5" ht="18" x14ac:dyDescent="0.3">
      <c r="A2" s="14"/>
      <c r="D2" s="7" t="s">
        <v>31</v>
      </c>
      <c r="E2" s="34">
        <v>4.1666666666666664E-2</v>
      </c>
    </row>
    <row r="3" spans="1:5" ht="18" x14ac:dyDescent="0.3">
      <c r="A3" s="14"/>
      <c r="E3" s="34"/>
    </row>
    <row r="4" spans="1:5" ht="18" x14ac:dyDescent="0.3">
      <c r="A4" s="14"/>
      <c r="E4" s="34">
        <f>COUNTIF(E6:E103,"&gt;=E1")</f>
        <v>0</v>
      </c>
    </row>
    <row r="5" spans="1:5" s="9" customFormat="1" x14ac:dyDescent="0.3">
      <c r="A5" s="9" t="s">
        <v>8</v>
      </c>
      <c r="B5" s="9" t="s">
        <v>0</v>
      </c>
      <c r="C5" s="10" t="s">
        <v>1</v>
      </c>
      <c r="D5" s="11" t="s">
        <v>9</v>
      </c>
      <c r="E5" s="35" t="s">
        <v>10</v>
      </c>
    </row>
    <row r="6" spans="1:5" x14ac:dyDescent="0.3">
      <c r="A6" s="5">
        <v>1</v>
      </c>
      <c r="C6" s="6">
        <v>44262</v>
      </c>
      <c r="D6" s="8">
        <v>0.27361111111111108</v>
      </c>
      <c r="E6" s="36"/>
    </row>
    <row r="7" spans="1:5" x14ac:dyDescent="0.3">
      <c r="A7" s="5">
        <v>2</v>
      </c>
      <c r="C7" s="6">
        <v>44262</v>
      </c>
      <c r="D7" s="8">
        <v>0.27430555555555552</v>
      </c>
      <c r="E7" s="36">
        <f>D7-D6</f>
        <v>6.9444444444444198E-4</v>
      </c>
    </row>
    <row r="8" spans="1:5" x14ac:dyDescent="0.3">
      <c r="A8" s="5">
        <v>3</v>
      </c>
      <c r="C8" s="6">
        <v>44262</v>
      </c>
      <c r="D8" s="8">
        <v>0.31388888888888888</v>
      </c>
      <c r="E8" s="36">
        <f t="shared" ref="E8:E71" si="0">D8-D7</f>
        <v>3.9583333333333359E-2</v>
      </c>
    </row>
    <row r="9" spans="1:5" x14ac:dyDescent="0.3">
      <c r="A9" s="5">
        <v>4</v>
      </c>
      <c r="C9" s="6">
        <v>44262</v>
      </c>
      <c r="D9" s="8">
        <v>0.33263888888888887</v>
      </c>
      <c r="E9" s="36">
        <f t="shared" si="0"/>
        <v>1.8749999999999989E-2</v>
      </c>
    </row>
    <row r="10" spans="1:5" x14ac:dyDescent="0.3">
      <c r="A10" s="5">
        <v>5</v>
      </c>
      <c r="C10" s="6">
        <v>44262</v>
      </c>
      <c r="D10" s="8">
        <v>0.33819444444444446</v>
      </c>
      <c r="E10" s="36">
        <f t="shared" si="0"/>
        <v>5.5555555555555913E-3</v>
      </c>
    </row>
    <row r="11" spans="1:5" x14ac:dyDescent="0.3">
      <c r="A11" s="5">
        <v>6</v>
      </c>
      <c r="C11" s="6">
        <v>44262</v>
      </c>
      <c r="D11" s="8">
        <v>0.3430555555555555</v>
      </c>
      <c r="E11" s="36">
        <f t="shared" si="0"/>
        <v>4.8611111111110383E-3</v>
      </c>
    </row>
    <row r="12" spans="1:5" x14ac:dyDescent="0.3">
      <c r="A12" s="5">
        <v>7</v>
      </c>
      <c r="C12" s="6">
        <v>44262</v>
      </c>
      <c r="D12" s="8">
        <v>0.3444444444444445</v>
      </c>
      <c r="E12" s="36">
        <f t="shared" si="0"/>
        <v>1.388888888888995E-3</v>
      </c>
    </row>
    <row r="13" spans="1:5" x14ac:dyDescent="0.3">
      <c r="A13" s="5">
        <v>8</v>
      </c>
      <c r="C13" s="6">
        <v>44262</v>
      </c>
      <c r="D13" s="8">
        <v>0.3444444444444445</v>
      </c>
      <c r="E13" s="36">
        <f t="shared" si="0"/>
        <v>0</v>
      </c>
    </row>
    <row r="14" spans="1:5" x14ac:dyDescent="0.3">
      <c r="A14" s="5">
        <v>9</v>
      </c>
      <c r="C14" s="6">
        <v>44262</v>
      </c>
      <c r="D14" s="8">
        <v>0.34652777777777777</v>
      </c>
      <c r="E14" s="36">
        <f t="shared" si="0"/>
        <v>2.0833333333332704E-3</v>
      </c>
    </row>
    <row r="15" spans="1:5" x14ac:dyDescent="0.3">
      <c r="A15" s="5">
        <v>10</v>
      </c>
      <c r="C15" s="6">
        <v>44262</v>
      </c>
      <c r="D15" s="8">
        <v>0.35000000000000003</v>
      </c>
      <c r="E15" s="36">
        <f t="shared" si="0"/>
        <v>3.4722222222222654E-3</v>
      </c>
    </row>
    <row r="16" spans="1:5" x14ac:dyDescent="0.3">
      <c r="A16" s="5">
        <v>11</v>
      </c>
      <c r="C16" s="6">
        <v>44262</v>
      </c>
      <c r="D16" s="8">
        <v>0.35000000000000003</v>
      </c>
      <c r="E16" s="36">
        <f t="shared" si="0"/>
        <v>0</v>
      </c>
    </row>
    <row r="17" spans="1:5" x14ac:dyDescent="0.3">
      <c r="A17" s="5">
        <v>12</v>
      </c>
      <c r="C17" s="6">
        <v>44262</v>
      </c>
      <c r="D17" s="8">
        <v>0.35069444444444442</v>
      </c>
      <c r="E17" s="36">
        <f t="shared" si="0"/>
        <v>6.9444444444438647E-4</v>
      </c>
    </row>
    <row r="18" spans="1:5" x14ac:dyDescent="0.3">
      <c r="A18" s="5">
        <v>13</v>
      </c>
      <c r="C18" s="6">
        <v>44262</v>
      </c>
      <c r="D18" s="8">
        <v>0.35347222222222219</v>
      </c>
      <c r="E18" s="36">
        <f t="shared" si="0"/>
        <v>2.7777777777777679E-3</v>
      </c>
    </row>
    <row r="19" spans="1:5" x14ac:dyDescent="0.3">
      <c r="A19" s="5">
        <v>14</v>
      </c>
      <c r="C19" s="6">
        <v>44262</v>
      </c>
      <c r="D19" s="8">
        <v>0.35486111111111113</v>
      </c>
      <c r="E19" s="36">
        <f t="shared" si="0"/>
        <v>1.3888888888889395E-3</v>
      </c>
    </row>
    <row r="20" spans="1:5" x14ac:dyDescent="0.3">
      <c r="A20" s="5">
        <v>15</v>
      </c>
      <c r="C20" s="6">
        <v>44262</v>
      </c>
      <c r="D20" s="8">
        <v>0.35625000000000001</v>
      </c>
      <c r="E20" s="36">
        <f t="shared" si="0"/>
        <v>1.388888888888884E-3</v>
      </c>
    </row>
    <row r="21" spans="1:5" x14ac:dyDescent="0.3">
      <c r="A21" s="5">
        <v>16</v>
      </c>
      <c r="C21" s="6">
        <v>44262</v>
      </c>
      <c r="D21" s="8">
        <v>0.35694444444444445</v>
      </c>
      <c r="E21" s="36">
        <f t="shared" si="0"/>
        <v>6.9444444444444198E-4</v>
      </c>
    </row>
    <row r="22" spans="1:5" x14ac:dyDescent="0.3">
      <c r="A22" s="5">
        <v>17</v>
      </c>
      <c r="C22" s="6">
        <v>44262</v>
      </c>
      <c r="D22" s="8">
        <v>0.36180555555555555</v>
      </c>
      <c r="E22" s="36">
        <f t="shared" si="0"/>
        <v>4.8611111111110938E-3</v>
      </c>
    </row>
    <row r="23" spans="1:5" x14ac:dyDescent="0.3">
      <c r="A23" s="5">
        <v>18</v>
      </c>
      <c r="C23" s="6">
        <v>44262</v>
      </c>
      <c r="D23" s="8">
        <v>0.3659722222222222</v>
      </c>
      <c r="E23" s="36">
        <f t="shared" si="0"/>
        <v>4.1666666666666519E-3</v>
      </c>
    </row>
    <row r="24" spans="1:5" x14ac:dyDescent="0.3">
      <c r="A24" s="5">
        <v>19</v>
      </c>
      <c r="C24" s="6">
        <v>44262</v>
      </c>
      <c r="D24" s="8">
        <v>0.36874999999999997</v>
      </c>
      <c r="E24" s="36">
        <f t="shared" si="0"/>
        <v>2.7777777777777679E-3</v>
      </c>
    </row>
    <row r="25" spans="1:5" x14ac:dyDescent="0.3">
      <c r="A25" s="5">
        <v>20</v>
      </c>
      <c r="C25" s="6">
        <v>44262</v>
      </c>
      <c r="D25" s="8">
        <v>0.37708333333333338</v>
      </c>
      <c r="E25" s="36">
        <f t="shared" si="0"/>
        <v>8.3333333333334147E-3</v>
      </c>
    </row>
    <row r="26" spans="1:5" x14ac:dyDescent="0.3">
      <c r="A26" s="5">
        <v>21</v>
      </c>
      <c r="C26" s="6">
        <v>44262</v>
      </c>
      <c r="D26" s="8">
        <v>0.37916666666666665</v>
      </c>
      <c r="E26" s="36">
        <f t="shared" si="0"/>
        <v>2.0833333333332704E-3</v>
      </c>
    </row>
    <row r="27" spans="1:5" x14ac:dyDescent="0.3">
      <c r="A27" s="5">
        <v>22</v>
      </c>
      <c r="C27" s="6">
        <v>44262</v>
      </c>
      <c r="D27" s="8">
        <v>0.41388888888888892</v>
      </c>
      <c r="E27" s="36">
        <f t="shared" si="0"/>
        <v>3.4722222222222265E-2</v>
      </c>
    </row>
    <row r="28" spans="1:5" x14ac:dyDescent="0.3">
      <c r="A28" s="5">
        <v>23</v>
      </c>
      <c r="C28" s="6">
        <v>44262</v>
      </c>
      <c r="D28" s="8">
        <v>0.41388888888888892</v>
      </c>
      <c r="E28" s="36">
        <f t="shared" si="0"/>
        <v>0</v>
      </c>
    </row>
    <row r="29" spans="1:5" x14ac:dyDescent="0.3">
      <c r="A29" s="5">
        <v>24</v>
      </c>
      <c r="C29" s="6">
        <v>44262</v>
      </c>
      <c r="D29" s="8">
        <v>0.41944444444444445</v>
      </c>
      <c r="E29" s="36">
        <f t="shared" si="0"/>
        <v>5.5555555555555358E-3</v>
      </c>
    </row>
    <row r="30" spans="1:5" x14ac:dyDescent="0.3">
      <c r="A30" s="5">
        <v>25</v>
      </c>
      <c r="C30" s="6">
        <v>44262</v>
      </c>
      <c r="D30" s="8">
        <v>0.4201388888888889</v>
      </c>
      <c r="E30" s="36">
        <f t="shared" si="0"/>
        <v>6.9444444444444198E-4</v>
      </c>
    </row>
    <row r="31" spans="1:5" x14ac:dyDescent="0.3">
      <c r="A31" s="5">
        <v>26</v>
      </c>
      <c r="C31" s="6">
        <v>44262</v>
      </c>
      <c r="D31" s="8">
        <v>0.43472222222222223</v>
      </c>
      <c r="E31" s="36">
        <f t="shared" si="0"/>
        <v>1.4583333333333337E-2</v>
      </c>
    </row>
    <row r="32" spans="1:5" x14ac:dyDescent="0.3">
      <c r="A32" s="5">
        <v>27</v>
      </c>
      <c r="C32" s="6">
        <v>44262</v>
      </c>
      <c r="D32" s="8">
        <v>0.4465277777777778</v>
      </c>
      <c r="E32" s="36">
        <f t="shared" si="0"/>
        <v>1.1805555555555569E-2</v>
      </c>
    </row>
    <row r="33" spans="1:5" x14ac:dyDescent="0.3">
      <c r="A33" s="5">
        <v>28</v>
      </c>
      <c r="C33" s="6">
        <v>44262</v>
      </c>
      <c r="D33" s="8">
        <v>0.45624999999999999</v>
      </c>
      <c r="E33" s="36">
        <f t="shared" si="0"/>
        <v>9.7222222222221877E-3</v>
      </c>
    </row>
    <row r="34" spans="1:5" x14ac:dyDescent="0.3">
      <c r="A34" s="5">
        <v>29</v>
      </c>
      <c r="C34" s="6">
        <v>44262</v>
      </c>
      <c r="D34" s="8">
        <v>0.46111111111111108</v>
      </c>
      <c r="E34" s="36">
        <f t="shared" si="0"/>
        <v>4.8611111111110938E-3</v>
      </c>
    </row>
    <row r="35" spans="1:5" x14ac:dyDescent="0.3">
      <c r="A35" s="5">
        <v>30</v>
      </c>
      <c r="C35" s="6">
        <v>44262</v>
      </c>
      <c r="D35" s="8">
        <v>0.47638888888888892</v>
      </c>
      <c r="E35" s="36">
        <f t="shared" si="0"/>
        <v>1.5277777777777835E-2</v>
      </c>
    </row>
    <row r="36" spans="1:5" x14ac:dyDescent="0.3">
      <c r="A36" s="5">
        <v>31</v>
      </c>
      <c r="C36" s="6">
        <v>44262</v>
      </c>
      <c r="D36" s="8">
        <v>0.53263888888888888</v>
      </c>
      <c r="E36" s="36">
        <f t="shared" si="0"/>
        <v>5.6249999999999967E-2</v>
      </c>
    </row>
    <row r="37" spans="1:5" x14ac:dyDescent="0.3">
      <c r="A37" s="5">
        <v>32</v>
      </c>
      <c r="C37" s="6">
        <v>44262</v>
      </c>
      <c r="D37" s="8">
        <v>0.55763888888888891</v>
      </c>
      <c r="E37" s="36">
        <f t="shared" si="0"/>
        <v>2.5000000000000022E-2</v>
      </c>
    </row>
    <row r="38" spans="1:5" x14ac:dyDescent="0.3">
      <c r="A38" s="5">
        <v>33</v>
      </c>
      <c r="C38" s="6">
        <v>44262</v>
      </c>
      <c r="D38" s="8">
        <v>0.59027777777777779</v>
      </c>
      <c r="E38" s="36">
        <f t="shared" si="0"/>
        <v>3.2638888888888884E-2</v>
      </c>
    </row>
    <row r="39" spans="1:5" x14ac:dyDescent="0.3">
      <c r="A39" s="5">
        <v>34</v>
      </c>
      <c r="C39" s="6">
        <v>44262</v>
      </c>
      <c r="D39" s="8">
        <v>0.59861111111111109</v>
      </c>
      <c r="E39" s="36">
        <f t="shared" si="0"/>
        <v>8.3333333333333037E-3</v>
      </c>
    </row>
    <row r="40" spans="1:5" x14ac:dyDescent="0.3">
      <c r="A40" s="5">
        <v>35</v>
      </c>
      <c r="C40" s="6">
        <v>44262</v>
      </c>
      <c r="D40" s="8">
        <v>0.60069444444444442</v>
      </c>
      <c r="E40" s="36">
        <f t="shared" si="0"/>
        <v>2.0833333333333259E-3</v>
      </c>
    </row>
    <row r="41" spans="1:5" x14ac:dyDescent="0.3">
      <c r="A41" s="5">
        <v>36</v>
      </c>
      <c r="C41" s="6">
        <v>44262</v>
      </c>
      <c r="D41" s="8">
        <v>0.61111111111111105</v>
      </c>
      <c r="E41" s="36">
        <f t="shared" si="0"/>
        <v>1.041666666666663E-2</v>
      </c>
    </row>
    <row r="42" spans="1:5" x14ac:dyDescent="0.3">
      <c r="A42" s="5">
        <v>37</v>
      </c>
      <c r="C42" s="6">
        <v>44262</v>
      </c>
      <c r="D42" s="8">
        <v>0.62847222222222221</v>
      </c>
      <c r="E42" s="36">
        <f t="shared" si="0"/>
        <v>1.736111111111116E-2</v>
      </c>
    </row>
    <row r="43" spans="1:5" x14ac:dyDescent="0.3">
      <c r="A43" s="5">
        <v>38</v>
      </c>
      <c r="C43" s="6">
        <v>44262</v>
      </c>
      <c r="D43" s="8">
        <v>0.66180555555555554</v>
      </c>
      <c r="E43" s="36">
        <f t="shared" si="0"/>
        <v>3.3333333333333326E-2</v>
      </c>
    </row>
    <row r="44" spans="1:5" x14ac:dyDescent="0.3">
      <c r="A44" s="5">
        <v>39</v>
      </c>
      <c r="C44" s="6">
        <v>44262</v>
      </c>
      <c r="D44" s="8">
        <v>0.68472222222222223</v>
      </c>
      <c r="E44" s="36">
        <f t="shared" si="0"/>
        <v>2.2916666666666696E-2</v>
      </c>
    </row>
    <row r="45" spans="1:5" x14ac:dyDescent="0.3">
      <c r="A45" s="5">
        <v>40</v>
      </c>
      <c r="C45" s="6">
        <v>44262</v>
      </c>
      <c r="D45" s="8">
        <v>0.68472222222222223</v>
      </c>
      <c r="E45" s="36">
        <f t="shared" si="0"/>
        <v>0</v>
      </c>
    </row>
    <row r="46" spans="1:5" x14ac:dyDescent="0.3">
      <c r="A46" s="5">
        <v>41</v>
      </c>
      <c r="C46" s="6">
        <v>44262</v>
      </c>
      <c r="D46" s="8">
        <v>0.68680555555555556</v>
      </c>
      <c r="E46" s="36">
        <f t="shared" si="0"/>
        <v>2.0833333333333259E-3</v>
      </c>
    </row>
    <row r="47" spans="1:5" x14ac:dyDescent="0.3">
      <c r="A47" s="5">
        <v>42</v>
      </c>
      <c r="C47" s="6">
        <v>44262</v>
      </c>
      <c r="D47" s="8">
        <v>0.69027777777777777</v>
      </c>
      <c r="E47" s="36">
        <f t="shared" si="0"/>
        <v>3.4722222222222099E-3</v>
      </c>
    </row>
    <row r="48" spans="1:5" x14ac:dyDescent="0.3">
      <c r="A48" s="5">
        <v>43</v>
      </c>
      <c r="C48" s="6">
        <v>44262</v>
      </c>
      <c r="D48" s="8">
        <v>0.69027777777777777</v>
      </c>
      <c r="E48" s="36">
        <f t="shared" si="0"/>
        <v>0</v>
      </c>
    </row>
    <row r="49" spans="1:5" x14ac:dyDescent="0.3">
      <c r="A49" s="5">
        <v>44</v>
      </c>
      <c r="C49" s="6">
        <v>44262</v>
      </c>
      <c r="D49" s="8">
        <v>0.69027777777777777</v>
      </c>
      <c r="E49" s="36">
        <f t="shared" si="0"/>
        <v>0</v>
      </c>
    </row>
    <row r="50" spans="1:5" x14ac:dyDescent="0.3">
      <c r="A50" s="5">
        <v>45</v>
      </c>
      <c r="C50" s="6">
        <v>44262</v>
      </c>
      <c r="D50" s="8">
        <v>0.69374999999999998</v>
      </c>
      <c r="E50" s="36">
        <f t="shared" si="0"/>
        <v>3.4722222222222099E-3</v>
      </c>
    </row>
    <row r="51" spans="1:5" x14ac:dyDescent="0.3">
      <c r="A51" s="5">
        <v>46</v>
      </c>
      <c r="C51" s="6">
        <v>44262</v>
      </c>
      <c r="D51" s="8">
        <v>0.70694444444444438</v>
      </c>
      <c r="E51" s="36">
        <f t="shared" si="0"/>
        <v>1.3194444444444398E-2</v>
      </c>
    </row>
    <row r="52" spans="1:5" x14ac:dyDescent="0.3">
      <c r="A52" s="5">
        <v>47</v>
      </c>
      <c r="C52" s="6">
        <v>44262</v>
      </c>
      <c r="D52" s="8">
        <v>0.70972222222222225</v>
      </c>
      <c r="E52" s="36">
        <f t="shared" si="0"/>
        <v>2.7777777777778789E-3</v>
      </c>
    </row>
    <row r="53" spans="1:5" x14ac:dyDescent="0.3">
      <c r="A53" s="5">
        <v>48</v>
      </c>
      <c r="C53" s="6">
        <v>44262</v>
      </c>
      <c r="D53" s="8">
        <v>0.74236111111111114</v>
      </c>
      <c r="E53" s="36">
        <f t="shared" si="0"/>
        <v>3.2638888888888884E-2</v>
      </c>
    </row>
    <row r="54" spans="1:5" x14ac:dyDescent="0.3">
      <c r="A54" s="5">
        <v>49</v>
      </c>
      <c r="C54" s="6">
        <v>44262</v>
      </c>
      <c r="D54" s="8">
        <v>0.77500000000000002</v>
      </c>
      <c r="E54" s="36">
        <f t="shared" si="0"/>
        <v>3.2638888888888884E-2</v>
      </c>
    </row>
    <row r="55" spans="1:5" x14ac:dyDescent="0.3">
      <c r="A55" s="5">
        <v>50</v>
      </c>
      <c r="C55" s="6">
        <v>44262</v>
      </c>
      <c r="D55" s="8">
        <v>0.79513888888888884</v>
      </c>
      <c r="E55" s="36">
        <f t="shared" si="0"/>
        <v>2.0138888888888817E-2</v>
      </c>
    </row>
    <row r="56" spans="1:5" x14ac:dyDescent="0.3">
      <c r="A56" s="5">
        <v>51</v>
      </c>
      <c r="C56" s="6">
        <v>44262</v>
      </c>
      <c r="D56" s="8">
        <v>0.8208333333333333</v>
      </c>
      <c r="E56" s="36">
        <f t="shared" si="0"/>
        <v>2.5694444444444464E-2</v>
      </c>
    </row>
    <row r="57" spans="1:5" x14ac:dyDescent="0.3">
      <c r="A57" s="5">
        <v>52</v>
      </c>
      <c r="C57" s="6">
        <v>44262</v>
      </c>
      <c r="D57" s="8">
        <v>0.84791666666666676</v>
      </c>
      <c r="E57" s="36">
        <f t="shared" si="0"/>
        <v>2.7083333333333459E-2</v>
      </c>
    </row>
    <row r="58" spans="1:5" x14ac:dyDescent="0.3">
      <c r="A58" s="5">
        <v>53</v>
      </c>
      <c r="C58" s="6">
        <v>44262</v>
      </c>
      <c r="D58" s="8">
        <v>0.84791666666666676</v>
      </c>
      <c r="E58" s="36">
        <f t="shared" si="0"/>
        <v>0</v>
      </c>
    </row>
    <row r="59" spans="1:5" x14ac:dyDescent="0.3">
      <c r="A59" s="5">
        <v>54</v>
      </c>
      <c r="C59" s="6">
        <v>44262</v>
      </c>
      <c r="D59" s="8">
        <v>0.84791666666666676</v>
      </c>
      <c r="E59" s="36">
        <f t="shared" si="0"/>
        <v>0</v>
      </c>
    </row>
    <row r="60" spans="1:5" x14ac:dyDescent="0.3">
      <c r="A60" s="5">
        <v>55</v>
      </c>
      <c r="C60" s="6">
        <v>44262</v>
      </c>
      <c r="D60" s="8">
        <v>0.84861111111111109</v>
      </c>
      <c r="E60" s="36">
        <f t="shared" si="0"/>
        <v>6.9444444444433095E-4</v>
      </c>
    </row>
    <row r="61" spans="1:5" x14ac:dyDescent="0.3">
      <c r="A61" s="5">
        <v>56</v>
      </c>
      <c r="C61" s="6">
        <v>44262</v>
      </c>
      <c r="D61" s="8">
        <v>0.84930555555555554</v>
      </c>
      <c r="E61" s="36">
        <f t="shared" si="0"/>
        <v>6.9444444444444198E-4</v>
      </c>
    </row>
    <row r="62" spans="1:5" x14ac:dyDescent="0.3">
      <c r="A62" s="5">
        <v>57</v>
      </c>
      <c r="C62" s="6">
        <v>44262</v>
      </c>
      <c r="D62" s="8">
        <v>0.85</v>
      </c>
      <c r="E62" s="36">
        <f t="shared" si="0"/>
        <v>6.9444444444444198E-4</v>
      </c>
    </row>
    <row r="63" spans="1:5" x14ac:dyDescent="0.3">
      <c r="A63" s="5">
        <v>58</v>
      </c>
      <c r="C63" s="6">
        <v>44262</v>
      </c>
      <c r="D63" s="8">
        <v>0.8534722222222223</v>
      </c>
      <c r="E63" s="36">
        <f t="shared" si="0"/>
        <v>3.4722222222223209E-3</v>
      </c>
    </row>
    <row r="64" spans="1:5" x14ac:dyDescent="0.3">
      <c r="A64" s="5">
        <v>59</v>
      </c>
      <c r="C64" s="6">
        <v>44262</v>
      </c>
      <c r="D64" s="8">
        <v>0.85416666666666663</v>
      </c>
      <c r="E64" s="36">
        <f t="shared" si="0"/>
        <v>6.9444444444433095E-4</v>
      </c>
    </row>
    <row r="65" spans="1:5" x14ac:dyDescent="0.3">
      <c r="A65" s="5">
        <v>60</v>
      </c>
      <c r="C65" s="6">
        <v>44262</v>
      </c>
      <c r="D65" s="8">
        <v>0.85833333333333339</v>
      </c>
      <c r="E65" s="36">
        <f t="shared" si="0"/>
        <v>4.1666666666667629E-3</v>
      </c>
    </row>
    <row r="66" spans="1:5" x14ac:dyDescent="0.3">
      <c r="A66" s="5">
        <v>61</v>
      </c>
      <c r="C66" s="6">
        <v>44262</v>
      </c>
      <c r="D66" s="8">
        <v>0.8666666666666667</v>
      </c>
      <c r="E66" s="36">
        <f t="shared" si="0"/>
        <v>8.3333333333333037E-3</v>
      </c>
    </row>
    <row r="67" spans="1:5" x14ac:dyDescent="0.3">
      <c r="A67" s="5">
        <v>62</v>
      </c>
      <c r="C67" s="6">
        <v>44262</v>
      </c>
      <c r="D67" s="8">
        <v>0.87430555555555556</v>
      </c>
      <c r="E67" s="36">
        <f t="shared" si="0"/>
        <v>7.6388888888888618E-3</v>
      </c>
    </row>
    <row r="68" spans="1:5" x14ac:dyDescent="0.3">
      <c r="A68" s="5">
        <v>63</v>
      </c>
      <c r="C68" s="6">
        <v>44262</v>
      </c>
      <c r="D68" s="8">
        <v>0.87986111111111109</v>
      </c>
      <c r="E68" s="36">
        <f t="shared" si="0"/>
        <v>5.5555555555555358E-3</v>
      </c>
    </row>
    <row r="69" spans="1:5" x14ac:dyDescent="0.3">
      <c r="A69" s="5">
        <v>64</v>
      </c>
      <c r="C69" s="6">
        <v>44262</v>
      </c>
      <c r="D69" s="8">
        <v>0.89097222222222217</v>
      </c>
      <c r="E69" s="36">
        <f t="shared" si="0"/>
        <v>1.1111111111111072E-2</v>
      </c>
    </row>
    <row r="70" spans="1:5" x14ac:dyDescent="0.3">
      <c r="A70" s="5">
        <v>65</v>
      </c>
      <c r="C70" s="6">
        <v>44262</v>
      </c>
      <c r="D70" s="8">
        <v>0.89166666666666661</v>
      </c>
      <c r="E70" s="36">
        <f t="shared" si="0"/>
        <v>6.9444444444444198E-4</v>
      </c>
    </row>
    <row r="71" spans="1:5" x14ac:dyDescent="0.3">
      <c r="A71" s="5">
        <v>66</v>
      </c>
      <c r="C71" s="6">
        <v>44262</v>
      </c>
      <c r="D71" s="8">
        <v>0.90972222222222221</v>
      </c>
      <c r="E71" s="36">
        <f t="shared" si="0"/>
        <v>1.8055555555555602E-2</v>
      </c>
    </row>
    <row r="72" spans="1:5" x14ac:dyDescent="0.3">
      <c r="A72" s="5">
        <v>67</v>
      </c>
      <c r="C72" s="6">
        <v>44262</v>
      </c>
      <c r="D72" s="8">
        <v>0.91875000000000007</v>
      </c>
      <c r="E72" s="36">
        <f t="shared" ref="E72:E103" si="1">D72-D71</f>
        <v>9.0277777777778567E-3</v>
      </c>
    </row>
    <row r="73" spans="1:5" x14ac:dyDescent="0.3">
      <c r="A73" s="5">
        <v>68</v>
      </c>
      <c r="C73" s="6">
        <v>44262</v>
      </c>
      <c r="D73" s="8">
        <v>0.9243055555555556</v>
      </c>
      <c r="E73" s="36">
        <f t="shared" si="1"/>
        <v>5.5555555555555358E-3</v>
      </c>
    </row>
    <row r="74" spans="1:5" x14ac:dyDescent="0.3">
      <c r="A74" s="5">
        <v>69</v>
      </c>
      <c r="C74" s="6">
        <v>44262</v>
      </c>
      <c r="D74" s="8">
        <v>0.93819444444444444</v>
      </c>
      <c r="E74" s="36">
        <f t="shared" si="1"/>
        <v>1.388888888888884E-2</v>
      </c>
    </row>
    <row r="75" spans="1:5" x14ac:dyDescent="0.3">
      <c r="A75" s="5">
        <v>70</v>
      </c>
      <c r="C75" s="6">
        <v>44262</v>
      </c>
      <c r="D75" s="8">
        <v>0.96250000000000002</v>
      </c>
      <c r="E75" s="36">
        <f t="shared" si="1"/>
        <v>2.430555555555558E-2</v>
      </c>
    </row>
    <row r="76" spans="1:5" x14ac:dyDescent="0.3">
      <c r="A76" s="5">
        <v>71</v>
      </c>
      <c r="C76" s="6">
        <v>44262</v>
      </c>
      <c r="D76" s="8">
        <v>0.97986111111111107</v>
      </c>
      <c r="E76" s="36">
        <f t="shared" si="1"/>
        <v>1.7361111111111049E-2</v>
      </c>
    </row>
    <row r="77" spans="1:5" x14ac:dyDescent="0.3">
      <c r="A77" s="5">
        <v>72</v>
      </c>
      <c r="C77" s="6">
        <v>44262</v>
      </c>
      <c r="D77" s="8">
        <v>0.98541666666666661</v>
      </c>
      <c r="E77" s="36">
        <f t="shared" si="1"/>
        <v>5.5555555555555358E-3</v>
      </c>
    </row>
    <row r="78" spans="1:5" x14ac:dyDescent="0.3">
      <c r="A78" s="5">
        <v>73</v>
      </c>
      <c r="C78" s="6">
        <v>44263</v>
      </c>
      <c r="D78" s="8">
        <v>1.0194444444444444</v>
      </c>
      <c r="E78" s="36">
        <f t="shared" si="1"/>
        <v>3.4027777777777768E-2</v>
      </c>
    </row>
    <row r="79" spans="1:5" x14ac:dyDescent="0.3">
      <c r="A79" s="5">
        <v>74</v>
      </c>
      <c r="C79" s="6">
        <v>44263</v>
      </c>
      <c r="D79" s="8">
        <v>1.0270833333333333</v>
      </c>
      <c r="E79" s="36">
        <f t="shared" si="1"/>
        <v>7.6388888888889728E-3</v>
      </c>
    </row>
    <row r="80" spans="1:5" x14ac:dyDescent="0.3">
      <c r="A80" s="5">
        <v>75</v>
      </c>
      <c r="C80" s="6">
        <v>44263</v>
      </c>
      <c r="D80" s="8">
        <v>1.0305555555555557</v>
      </c>
      <c r="E80" s="36">
        <f t="shared" si="1"/>
        <v>3.4722222222223209E-3</v>
      </c>
    </row>
    <row r="81" spans="1:5" x14ac:dyDescent="0.3">
      <c r="A81" s="5">
        <v>76</v>
      </c>
      <c r="C81" s="6">
        <v>44263</v>
      </c>
      <c r="D81" s="8">
        <v>1.0395833333333333</v>
      </c>
      <c r="E81" s="36">
        <f t="shared" si="1"/>
        <v>9.0277777777776347E-3</v>
      </c>
    </row>
    <row r="82" spans="1:5" x14ac:dyDescent="0.3">
      <c r="A82" s="5">
        <v>77</v>
      </c>
      <c r="C82" s="6">
        <v>44263</v>
      </c>
      <c r="D82" s="8">
        <v>4.3750000000000004E-2</v>
      </c>
      <c r="E82" s="36">
        <f>1+(D82-D81)</f>
        <v>4.1666666666666519E-3</v>
      </c>
    </row>
    <row r="83" spans="1:5" x14ac:dyDescent="0.3">
      <c r="A83" s="5">
        <v>78</v>
      </c>
      <c r="C83" s="6">
        <v>44263</v>
      </c>
      <c r="D83" s="8">
        <v>4.5138888888888888E-2</v>
      </c>
      <c r="E83" s="36">
        <f t="shared" si="1"/>
        <v>1.388888888888884E-3</v>
      </c>
    </row>
    <row r="84" spans="1:5" x14ac:dyDescent="0.3">
      <c r="A84" s="5">
        <v>79</v>
      </c>
      <c r="C84" s="6">
        <v>44263</v>
      </c>
      <c r="D84" s="8">
        <v>4.5833333333333337E-2</v>
      </c>
      <c r="E84" s="36">
        <f t="shared" si="1"/>
        <v>6.9444444444444892E-4</v>
      </c>
    </row>
    <row r="85" spans="1:5" x14ac:dyDescent="0.3">
      <c r="A85" s="5">
        <v>80</v>
      </c>
      <c r="C85" s="6">
        <v>44263</v>
      </c>
      <c r="D85" s="8">
        <v>5.8333333333333327E-2</v>
      </c>
      <c r="E85" s="36">
        <f t="shared" si="1"/>
        <v>1.249999999999999E-2</v>
      </c>
    </row>
    <row r="86" spans="1:5" x14ac:dyDescent="0.3">
      <c r="A86" s="5">
        <v>81</v>
      </c>
      <c r="C86" s="6">
        <v>44263</v>
      </c>
      <c r="D86" s="8">
        <v>5.9027777777777783E-2</v>
      </c>
      <c r="E86" s="36">
        <f t="shared" si="1"/>
        <v>6.9444444444445586E-4</v>
      </c>
    </row>
    <row r="87" spans="1:5" x14ac:dyDescent="0.3">
      <c r="A87" s="5">
        <v>82</v>
      </c>
      <c r="C87" s="6">
        <v>44263</v>
      </c>
      <c r="D87" s="8">
        <v>6.5277777777777782E-2</v>
      </c>
      <c r="E87" s="36">
        <f t="shared" si="1"/>
        <v>6.2499999999999986E-3</v>
      </c>
    </row>
    <row r="88" spans="1:5" x14ac:dyDescent="0.3">
      <c r="A88" s="5">
        <v>83</v>
      </c>
      <c r="C88" s="6">
        <v>44263</v>
      </c>
      <c r="D88" s="8">
        <v>6.6666666666666666E-2</v>
      </c>
      <c r="E88" s="36">
        <f t="shared" si="1"/>
        <v>1.388888888888884E-3</v>
      </c>
    </row>
    <row r="89" spans="1:5" x14ac:dyDescent="0.3">
      <c r="A89" s="5">
        <v>84</v>
      </c>
      <c r="C89" s="6">
        <v>44263</v>
      </c>
      <c r="D89" s="8">
        <v>6.805555555555555E-2</v>
      </c>
      <c r="E89" s="36">
        <f t="shared" si="1"/>
        <v>1.388888888888884E-3</v>
      </c>
    </row>
    <row r="90" spans="1:5" x14ac:dyDescent="0.3">
      <c r="A90" s="5">
        <v>85</v>
      </c>
      <c r="C90" s="6">
        <v>44263</v>
      </c>
      <c r="D90" s="8">
        <v>8.9583333333333334E-2</v>
      </c>
      <c r="E90" s="36">
        <f t="shared" si="1"/>
        <v>2.1527777777777785E-2</v>
      </c>
    </row>
    <row r="91" spans="1:5" x14ac:dyDescent="0.3">
      <c r="A91" s="5">
        <v>86</v>
      </c>
      <c r="C91" s="6">
        <v>44263</v>
      </c>
      <c r="D91" s="8">
        <v>8.9583333333333334E-2</v>
      </c>
      <c r="E91" s="36">
        <f t="shared" si="1"/>
        <v>0</v>
      </c>
    </row>
    <row r="92" spans="1:5" x14ac:dyDescent="0.3">
      <c r="A92" s="5">
        <v>87</v>
      </c>
      <c r="C92" s="6">
        <v>44263</v>
      </c>
      <c r="D92" s="8">
        <v>9.1666666666666674E-2</v>
      </c>
      <c r="E92" s="36">
        <f t="shared" si="1"/>
        <v>2.0833333333333398E-3</v>
      </c>
    </row>
    <row r="93" spans="1:5" x14ac:dyDescent="0.3">
      <c r="A93" s="5">
        <v>88</v>
      </c>
      <c r="C93" s="6">
        <v>44263</v>
      </c>
      <c r="D93" s="8">
        <v>0.11041666666666666</v>
      </c>
      <c r="E93" s="36">
        <f t="shared" si="1"/>
        <v>1.8749999999999989E-2</v>
      </c>
    </row>
    <row r="94" spans="1:5" x14ac:dyDescent="0.3">
      <c r="A94" s="5">
        <v>89</v>
      </c>
      <c r="C94" s="6">
        <v>44263</v>
      </c>
      <c r="D94" s="8">
        <v>0.12291666666666667</v>
      </c>
      <c r="E94" s="36">
        <f t="shared" si="1"/>
        <v>1.2500000000000011E-2</v>
      </c>
    </row>
    <row r="95" spans="1:5" x14ac:dyDescent="0.3">
      <c r="A95" s="5">
        <v>90</v>
      </c>
      <c r="C95" s="6">
        <v>44263</v>
      </c>
      <c r="D95" s="8">
        <v>0.22500000000000001</v>
      </c>
      <c r="E95" s="36">
        <f t="shared" si="1"/>
        <v>0.10208333333333333</v>
      </c>
    </row>
    <row r="96" spans="1:5" x14ac:dyDescent="0.3">
      <c r="A96" s="5">
        <v>91</v>
      </c>
      <c r="C96" s="6">
        <v>44263</v>
      </c>
      <c r="D96" s="8">
        <v>0.22569444444444445</v>
      </c>
      <c r="E96" s="36">
        <f t="shared" si="1"/>
        <v>6.9444444444444198E-4</v>
      </c>
    </row>
    <row r="97" spans="1:5" x14ac:dyDescent="0.3">
      <c r="A97" s="5">
        <v>92</v>
      </c>
      <c r="C97" s="6">
        <v>44263</v>
      </c>
      <c r="D97" s="8">
        <v>0.22569444444444445</v>
      </c>
      <c r="E97" s="36">
        <f t="shared" si="1"/>
        <v>0</v>
      </c>
    </row>
    <row r="98" spans="1:5" x14ac:dyDescent="0.3">
      <c r="A98" s="5">
        <v>93</v>
      </c>
      <c r="C98" s="6">
        <v>44263</v>
      </c>
      <c r="D98" s="8">
        <v>0.22708333333333333</v>
      </c>
      <c r="E98" s="36">
        <f t="shared" si="1"/>
        <v>1.388888888888884E-3</v>
      </c>
    </row>
    <row r="99" spans="1:5" x14ac:dyDescent="0.3">
      <c r="A99" s="5">
        <v>94</v>
      </c>
      <c r="C99" s="6">
        <v>44263</v>
      </c>
      <c r="D99" s="8">
        <v>0.22777777777777777</v>
      </c>
      <c r="E99" s="36">
        <f t="shared" si="1"/>
        <v>6.9444444444444198E-4</v>
      </c>
    </row>
    <row r="100" spans="1:5" x14ac:dyDescent="0.3">
      <c r="A100" s="5">
        <v>95</v>
      </c>
      <c r="C100" s="6">
        <v>44263</v>
      </c>
      <c r="D100" s="13">
        <v>0.22777777777777777</v>
      </c>
      <c r="E100" s="36">
        <f t="shared" si="1"/>
        <v>0</v>
      </c>
    </row>
    <row r="101" spans="1:5" x14ac:dyDescent="0.3">
      <c r="A101" s="5">
        <v>96</v>
      </c>
      <c r="C101" s="6">
        <v>44263</v>
      </c>
      <c r="D101" s="13">
        <v>0.23750000000000002</v>
      </c>
      <c r="E101" s="36">
        <f t="shared" si="1"/>
        <v>9.7222222222222432E-3</v>
      </c>
    </row>
    <row r="102" spans="1:5" x14ac:dyDescent="0.3">
      <c r="A102" s="5">
        <v>97</v>
      </c>
      <c r="C102" s="6">
        <v>44263</v>
      </c>
      <c r="D102" s="8">
        <v>0.27986111111111112</v>
      </c>
      <c r="E102" s="36">
        <f t="shared" si="1"/>
        <v>4.2361111111111099E-2</v>
      </c>
    </row>
    <row r="103" spans="1:5" x14ac:dyDescent="0.3">
      <c r="A103" s="5">
        <v>98</v>
      </c>
      <c r="C103" s="6">
        <v>44263</v>
      </c>
      <c r="D103" s="8">
        <v>0.27986111111111112</v>
      </c>
      <c r="E103" s="36">
        <f t="shared" si="1"/>
        <v>0</v>
      </c>
    </row>
    <row r="105" spans="1:5" x14ac:dyDescent="0.3">
      <c r="D105" s="2"/>
      <c r="E105" s="37">
        <f>SUBTOTAL(102,E6:E103)</f>
        <v>97</v>
      </c>
    </row>
  </sheetData>
  <sheetProtection formatCells="0" formatColumns="0" formatRows="0" insertColumns="0" insertRows="0" insertHyperlinks="0" deleteColumns="0" deleteRows="0" sort="0" autoFilter="0" pivotTables="0"/>
  <autoFilter ref="A5:E103" xr:uid="{03DAF1D7-BC13-4E4B-ACDC-4AAAEE5DAD47}"/>
  <conditionalFormatting sqref="A6:E103">
    <cfRule type="expression" dxfId="1" priority="1">
      <formula>$E6&gt;=$E$2</formula>
    </cfRule>
    <cfRule type="expression" dxfId="0" priority="2">
      <formula>$E6&gt;=$E$1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kid</vt:lpstr>
      <vt:lpstr>Pivot</vt:lpstr>
      <vt:lpstr>SUmmary</vt:lpstr>
      <vt:lpstr>RECAP 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Reports for WTC 1</dc:title>
  <dc:subject>Subject</dc:subject>
  <dc:creator>Budi Budiman</dc:creator>
  <cp:keywords/>
  <dc:description/>
  <cp:lastModifiedBy>Mr. Kid</cp:lastModifiedBy>
  <dcterms:created xsi:type="dcterms:W3CDTF">2021-03-12T06:17:41Z</dcterms:created>
  <dcterms:modified xsi:type="dcterms:W3CDTF">2021-03-18T18:53:39Z</dcterms:modified>
  <cp:category/>
</cp:coreProperties>
</file>