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ummary" sheetId="2" r:id="rId1"/>
    <sheet name="Logs" sheetId="3" r:id="rId2"/>
  </sheets>
  <calcPr calcId="125725"/>
</workbook>
</file>

<file path=xl/calcChain.xml><?xml version="1.0" encoding="utf-8"?>
<calcChain xmlns="http://schemas.openxmlformats.org/spreadsheetml/2006/main">
  <c r="M16" i="2"/>
  <c r="L16"/>
  <c r="L22" s="1"/>
  <c r="M10"/>
  <c r="L10"/>
  <c r="M4"/>
  <c r="T4" s="1"/>
  <c r="L4"/>
  <c r="F16"/>
  <c r="E16"/>
  <c r="F10"/>
  <c r="E10"/>
  <c r="S10" s="1"/>
  <c r="F4"/>
  <c r="E4"/>
  <c r="R17"/>
  <c r="Q17"/>
  <c r="P17"/>
  <c r="R16"/>
  <c r="Q16"/>
  <c r="P16"/>
  <c r="R11"/>
  <c r="Q11"/>
  <c r="P11"/>
  <c r="R10"/>
  <c r="Q10"/>
  <c r="P10"/>
  <c r="Q5"/>
  <c r="Q4"/>
  <c r="Q22" s="1"/>
  <c r="P5"/>
  <c r="P23" s="1"/>
  <c r="R5"/>
  <c r="R4"/>
  <c r="P4"/>
  <c r="R23"/>
  <c r="K23"/>
  <c r="J23"/>
  <c r="I23"/>
  <c r="K22"/>
  <c r="J22"/>
  <c r="I22"/>
  <c r="B23"/>
  <c r="C23"/>
  <c r="D23"/>
  <c r="C22"/>
  <c r="D22"/>
  <c r="B22"/>
  <c r="T16" l="1"/>
  <c r="S16"/>
  <c r="T10"/>
  <c r="S4"/>
  <c r="R22"/>
  <c r="F22"/>
  <c r="E22"/>
  <c r="Q23"/>
  <c r="P22"/>
  <c r="M22"/>
  <c r="T22" l="1"/>
  <c r="S22"/>
</calcChain>
</file>

<file path=xl/sharedStrings.xml><?xml version="1.0" encoding="utf-8"?>
<sst xmlns="http://schemas.openxmlformats.org/spreadsheetml/2006/main" count="120" uniqueCount="21">
  <si>
    <t>Type</t>
  </si>
  <si>
    <t>Ops/sec</t>
  </si>
  <si>
    <t>Latency</t>
  </si>
  <si>
    <t>KB/sec</t>
  </si>
  <si>
    <t>rusage</t>
  </si>
  <si>
    <t>user</t>
  </si>
  <si>
    <t>system</t>
  </si>
  <si>
    <t xml:space="preserve">Sets  </t>
  </si>
  <si>
    <t xml:space="preserve">Gets  </t>
  </si>
  <si>
    <t>MinGW 1</t>
  </si>
  <si>
    <t>MinGW 2</t>
  </si>
  <si>
    <t>MinGW 3</t>
  </si>
  <si>
    <t>MinGW Average</t>
  </si>
  <si>
    <t>Cygwin 1</t>
  </si>
  <si>
    <t>Cygwin 2</t>
  </si>
  <si>
    <t>Cygwin 3</t>
  </si>
  <si>
    <t>Cygwin Average</t>
  </si>
  <si>
    <t>Increase 1</t>
  </si>
  <si>
    <t>Increase Average</t>
  </si>
  <si>
    <t>Increase 2</t>
  </si>
  <si>
    <t>Increase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</si>
</sst>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sqref="A1:F1"/>
    </sheetView>
  </sheetViews>
  <sheetFormatPr defaultRowHeight="15"/>
  <cols>
    <col min="1" max="1" width="5.85546875" bestFit="1" customWidth="1"/>
    <col min="2" max="2" width="8.5703125" style="2" bestFit="1" customWidth="1"/>
    <col min="3" max="3" width="7.7109375" style="2" bestFit="1" customWidth="1"/>
    <col min="4" max="4" width="7" style="2" bestFit="1" customWidth="1"/>
    <col min="5" max="5" width="6.5703125" style="2" bestFit="1" customWidth="1"/>
    <col min="6" max="6" width="7.28515625" style="2" bestFit="1" customWidth="1"/>
    <col min="7" max="7" width="11.5703125" customWidth="1"/>
    <col min="8" max="8" width="5.85546875" bestFit="1" customWidth="1"/>
    <col min="9" max="9" width="8.5703125" bestFit="1" customWidth="1"/>
    <col min="10" max="10" width="7.7109375" bestFit="1" customWidth="1"/>
    <col min="11" max="11" width="7" bestFit="1" customWidth="1"/>
    <col min="12" max="12" width="6.5703125" bestFit="1" customWidth="1"/>
    <col min="13" max="13" width="7.28515625" bestFit="1" customWidth="1"/>
    <col min="15" max="15" width="5.85546875" bestFit="1" customWidth="1"/>
    <col min="16" max="16" width="8.140625" bestFit="1" customWidth="1"/>
    <col min="17" max="17" width="7.7109375" bestFit="1" customWidth="1"/>
    <col min="18" max="18" width="7.140625" bestFit="1" customWidth="1"/>
    <col min="19" max="19" width="8.140625" bestFit="1" customWidth="1"/>
    <col min="20" max="20" width="7.28515625" bestFit="1" customWidth="1"/>
  </cols>
  <sheetData>
    <row r="1" spans="1:20">
      <c r="A1" s="10" t="s">
        <v>9</v>
      </c>
      <c r="B1" s="10"/>
      <c r="C1" s="10"/>
      <c r="D1" s="10"/>
      <c r="E1" s="10"/>
      <c r="F1" s="10"/>
      <c r="H1" s="10" t="s">
        <v>13</v>
      </c>
      <c r="I1" s="10"/>
      <c r="J1" s="10"/>
      <c r="K1" s="10"/>
      <c r="L1" s="10"/>
      <c r="M1" s="10"/>
      <c r="O1" s="10" t="s">
        <v>17</v>
      </c>
      <c r="P1" s="10"/>
      <c r="Q1" s="10"/>
      <c r="R1" s="10"/>
      <c r="S1" s="10"/>
      <c r="T1" s="10"/>
    </row>
    <row r="2" spans="1:20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/>
      <c r="H2" s="8" t="s">
        <v>0</v>
      </c>
      <c r="I2" s="9" t="s">
        <v>1</v>
      </c>
      <c r="J2" s="9" t="s">
        <v>2</v>
      </c>
      <c r="K2" s="9" t="s">
        <v>3</v>
      </c>
      <c r="L2" s="9" t="s">
        <v>4</v>
      </c>
      <c r="M2" s="9"/>
      <c r="O2" s="8" t="s">
        <v>0</v>
      </c>
      <c r="P2" s="9" t="s">
        <v>1</v>
      </c>
      <c r="Q2" s="9" t="s">
        <v>2</v>
      </c>
      <c r="R2" s="9" t="s">
        <v>3</v>
      </c>
      <c r="S2" s="9" t="s">
        <v>4</v>
      </c>
      <c r="T2" s="9"/>
    </row>
    <row r="3" spans="1:20">
      <c r="A3" s="8"/>
      <c r="B3" s="9"/>
      <c r="C3" s="9"/>
      <c r="D3" s="9"/>
      <c r="E3" s="4" t="s">
        <v>5</v>
      </c>
      <c r="F3" s="4" t="s">
        <v>6</v>
      </c>
      <c r="H3" s="8"/>
      <c r="I3" s="9"/>
      <c r="J3" s="9"/>
      <c r="K3" s="9"/>
      <c r="L3" s="4" t="s">
        <v>5</v>
      </c>
      <c r="M3" s="4" t="s">
        <v>6</v>
      </c>
      <c r="O3" s="8"/>
      <c r="P3" s="9"/>
      <c r="Q3" s="9"/>
      <c r="R3" s="9"/>
      <c r="S3" s="4" t="s">
        <v>5</v>
      </c>
      <c r="T3" s="4" t="s">
        <v>6</v>
      </c>
    </row>
    <row r="4" spans="1:20">
      <c r="A4" s="3" t="s">
        <v>7</v>
      </c>
      <c r="B4" s="1">
        <v>1300.74</v>
      </c>
      <c r="C4" s="1">
        <v>69.697999999999993</v>
      </c>
      <c r="D4" s="1">
        <v>88.78</v>
      </c>
      <c r="E4" s="11">
        <f>34.409375-0</f>
        <v>34.409374999999997</v>
      </c>
      <c r="F4" s="11">
        <f>185.5109375-0.15625</f>
        <v>185.35468750000001</v>
      </c>
      <c r="H4" s="3" t="s">
        <v>7</v>
      </c>
      <c r="I4" s="1">
        <v>1231.28</v>
      </c>
      <c r="J4" s="1">
        <v>86.776669999999996</v>
      </c>
      <c r="K4" s="1">
        <v>84.03</v>
      </c>
      <c r="L4" s="11">
        <f>154.796-0.015</f>
        <v>154.78100000000001</v>
      </c>
      <c r="M4" s="11">
        <f>232.125-0.031</f>
        <v>232.09399999999999</v>
      </c>
      <c r="O4" s="3" t="s">
        <v>7</v>
      </c>
      <c r="P4" s="5">
        <f>(B4-I4)/B4</f>
        <v>5.3400372095883906E-2</v>
      </c>
      <c r="Q4" s="5">
        <f>(J4-C4)/C4</f>
        <v>0.24503816465321823</v>
      </c>
      <c r="R4" s="5">
        <f t="shared" ref="R4" si="0">(D4-K4)/D4</f>
        <v>5.3503041225501237E-2</v>
      </c>
      <c r="S4" s="6">
        <f>(L4-E4)/E4</f>
        <v>3.4982217782217786</v>
      </c>
      <c r="T4" s="6">
        <f>(M4-F4)/F4</f>
        <v>0.25216148094447288</v>
      </c>
    </row>
    <row r="5" spans="1:20">
      <c r="A5" s="3" t="s">
        <v>8</v>
      </c>
      <c r="B5" s="1">
        <v>12993.09</v>
      </c>
      <c r="C5" s="1">
        <v>69.366330000000005</v>
      </c>
      <c r="D5" s="1">
        <v>339.25</v>
      </c>
      <c r="E5" s="11"/>
      <c r="F5" s="11"/>
      <c r="H5" s="3" t="s">
        <v>8</v>
      </c>
      <c r="I5" s="1">
        <v>12299.24</v>
      </c>
      <c r="J5" s="1">
        <v>82.505330000000001</v>
      </c>
      <c r="K5" s="1">
        <v>321.13</v>
      </c>
      <c r="L5" s="11"/>
      <c r="M5" s="11"/>
      <c r="O5" s="3" t="s">
        <v>8</v>
      </c>
      <c r="P5" s="5">
        <f>(B5-I5)/B5</f>
        <v>5.340146185395471E-2</v>
      </c>
      <c r="Q5" s="5">
        <f>(J5-C5)/C5</f>
        <v>0.18941466270451376</v>
      </c>
      <c r="R5" s="5">
        <f t="shared" ref="R5" si="1">(D5-K5)/D5</f>
        <v>5.3411938098747253E-2</v>
      </c>
      <c r="S5" s="6"/>
      <c r="T5" s="6"/>
    </row>
    <row r="6" spans="1:20">
      <c r="I6" s="2"/>
      <c r="J6" s="2"/>
      <c r="K6" s="2"/>
      <c r="L6" s="2"/>
      <c r="M6" s="2"/>
      <c r="P6" s="2"/>
      <c r="Q6" s="2"/>
      <c r="R6" s="2"/>
      <c r="S6" s="2"/>
      <c r="T6" s="2"/>
    </row>
    <row r="7" spans="1:20">
      <c r="A7" s="7" t="s">
        <v>10</v>
      </c>
      <c r="B7" s="7"/>
      <c r="C7" s="7"/>
      <c r="D7" s="7"/>
      <c r="E7" s="7"/>
      <c r="F7" s="7"/>
      <c r="H7" s="7" t="s">
        <v>14</v>
      </c>
      <c r="I7" s="7"/>
      <c r="J7" s="7"/>
      <c r="K7" s="7"/>
      <c r="L7" s="7"/>
      <c r="M7" s="7"/>
      <c r="O7" s="10" t="s">
        <v>19</v>
      </c>
      <c r="P7" s="10"/>
      <c r="Q7" s="10"/>
      <c r="R7" s="10"/>
      <c r="S7" s="10"/>
      <c r="T7" s="10"/>
    </row>
    <row r="8" spans="1:20">
      <c r="A8" s="8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/>
      <c r="H8" s="8" t="s">
        <v>0</v>
      </c>
      <c r="I8" s="9" t="s">
        <v>1</v>
      </c>
      <c r="J8" s="9" t="s">
        <v>2</v>
      </c>
      <c r="K8" s="9" t="s">
        <v>3</v>
      </c>
      <c r="L8" s="9" t="s">
        <v>4</v>
      </c>
      <c r="M8" s="9"/>
      <c r="O8" s="8" t="s">
        <v>0</v>
      </c>
      <c r="P8" s="9" t="s">
        <v>1</v>
      </c>
      <c r="Q8" s="9" t="s">
        <v>2</v>
      </c>
      <c r="R8" s="9" t="s">
        <v>3</v>
      </c>
      <c r="S8" s="9" t="s">
        <v>4</v>
      </c>
      <c r="T8" s="9"/>
    </row>
    <row r="9" spans="1:20">
      <c r="A9" s="8"/>
      <c r="B9" s="9"/>
      <c r="C9" s="9"/>
      <c r="D9" s="9"/>
      <c r="E9" s="4" t="s">
        <v>5</v>
      </c>
      <c r="F9" s="4" t="s">
        <v>6</v>
      </c>
      <c r="H9" s="8"/>
      <c r="I9" s="9"/>
      <c r="J9" s="9"/>
      <c r="K9" s="9"/>
      <c r="L9" s="4" t="s">
        <v>5</v>
      </c>
      <c r="M9" s="4" t="s">
        <v>6</v>
      </c>
      <c r="O9" s="8"/>
      <c r="P9" s="9"/>
      <c r="Q9" s="9"/>
      <c r="R9" s="9"/>
      <c r="S9" s="4" t="s">
        <v>5</v>
      </c>
      <c r="T9" s="4" t="s">
        <v>6</v>
      </c>
    </row>
    <row r="10" spans="1:20">
      <c r="A10" s="3" t="s">
        <v>7</v>
      </c>
      <c r="B10" s="1">
        <v>1383.2</v>
      </c>
      <c r="C10" s="1">
        <v>69.497</v>
      </c>
      <c r="D10" s="1">
        <v>94.4</v>
      </c>
      <c r="E10" s="11">
        <f>68.8984375-34.409375</f>
        <v>34.489062500000003</v>
      </c>
      <c r="F10" s="11">
        <f>371.125-185.5109375</f>
        <v>185.61406249999999</v>
      </c>
      <c r="H10" s="3" t="s">
        <v>7</v>
      </c>
      <c r="I10" s="1">
        <v>1323.55</v>
      </c>
      <c r="J10" s="1">
        <v>80.093999999999994</v>
      </c>
      <c r="K10" s="1">
        <v>90.33</v>
      </c>
      <c r="L10" s="12">
        <f>305.531-154.796</f>
        <v>150.73500000000001</v>
      </c>
      <c r="M10" s="11">
        <f>463.203-232.125</f>
        <v>231.07799999999997</v>
      </c>
      <c r="O10" s="3" t="s">
        <v>7</v>
      </c>
      <c r="P10" s="5">
        <f>(B10-I10)/B10</f>
        <v>4.3124638519375424E-2</v>
      </c>
      <c r="Q10" s="5">
        <f>(J10-C10)/C10</f>
        <v>0.15248140207490962</v>
      </c>
      <c r="R10" s="5">
        <f t="shared" ref="R10:R11" si="2">(D10-K10)/D10</f>
        <v>4.3114406779661094E-2</v>
      </c>
      <c r="S10" s="6">
        <f>(L10-E10)/E10</f>
        <v>3.3705160150410003</v>
      </c>
      <c r="T10" s="6">
        <f>(M10-F10)/F10</f>
        <v>0.24493800139738867</v>
      </c>
    </row>
    <row r="11" spans="1:20">
      <c r="A11" s="3" t="s">
        <v>8</v>
      </c>
      <c r="B11" s="1">
        <v>13816.76</v>
      </c>
      <c r="C11" s="1">
        <v>69.352000000000004</v>
      </c>
      <c r="D11" s="1">
        <v>382.79</v>
      </c>
      <c r="E11" s="11"/>
      <c r="F11" s="11"/>
      <c r="H11" s="3" t="s">
        <v>8</v>
      </c>
      <c r="I11" s="1">
        <v>13220.99</v>
      </c>
      <c r="J11" s="1">
        <v>75.944000000000003</v>
      </c>
      <c r="K11" s="1">
        <v>366.38</v>
      </c>
      <c r="L11" s="13"/>
      <c r="M11" s="11"/>
      <c r="O11" s="3" t="s">
        <v>8</v>
      </c>
      <c r="P11" s="5">
        <f>(B11-I11)/B11</f>
        <v>4.3119370966854781E-2</v>
      </c>
      <c r="Q11" s="5">
        <f>(J11-C11)/C11</f>
        <v>9.5051332333602467E-2</v>
      </c>
      <c r="R11" s="5">
        <f t="shared" si="2"/>
        <v>4.2869458449802826E-2</v>
      </c>
      <c r="S11" s="6"/>
      <c r="T11" s="6"/>
    </row>
    <row r="12" spans="1:20">
      <c r="I12" s="2"/>
      <c r="J12" s="2"/>
      <c r="K12" s="2"/>
      <c r="L12" s="2"/>
      <c r="M12" s="2"/>
      <c r="P12" s="2"/>
      <c r="Q12" s="2"/>
      <c r="R12" s="2"/>
      <c r="S12" s="2"/>
      <c r="T12" s="2"/>
    </row>
    <row r="13" spans="1:20">
      <c r="A13" s="7" t="s">
        <v>11</v>
      </c>
      <c r="B13" s="7"/>
      <c r="C13" s="7"/>
      <c r="D13" s="7"/>
      <c r="E13" s="7"/>
      <c r="F13" s="7"/>
      <c r="H13" s="7" t="s">
        <v>15</v>
      </c>
      <c r="I13" s="7"/>
      <c r="J13" s="7"/>
      <c r="K13" s="7"/>
      <c r="L13" s="7"/>
      <c r="M13" s="7"/>
      <c r="O13" s="10" t="s">
        <v>20</v>
      </c>
      <c r="P13" s="10"/>
      <c r="Q13" s="10"/>
      <c r="R13" s="10"/>
      <c r="S13" s="10"/>
      <c r="T13" s="10"/>
    </row>
    <row r="14" spans="1:20">
      <c r="A14" s="8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/>
      <c r="H14" s="8" t="s">
        <v>0</v>
      </c>
      <c r="I14" s="9" t="s">
        <v>1</v>
      </c>
      <c r="J14" s="9" t="s">
        <v>2</v>
      </c>
      <c r="K14" s="9" t="s">
        <v>3</v>
      </c>
      <c r="L14" s="9" t="s">
        <v>4</v>
      </c>
      <c r="M14" s="9"/>
      <c r="O14" s="8" t="s">
        <v>0</v>
      </c>
      <c r="P14" s="9" t="s">
        <v>1</v>
      </c>
      <c r="Q14" s="9" t="s">
        <v>2</v>
      </c>
      <c r="R14" s="9" t="s">
        <v>3</v>
      </c>
      <c r="S14" s="9" t="s">
        <v>4</v>
      </c>
      <c r="T14" s="9"/>
    </row>
    <row r="15" spans="1:20">
      <c r="A15" s="8"/>
      <c r="B15" s="9"/>
      <c r="C15" s="9"/>
      <c r="D15" s="9"/>
      <c r="E15" s="4" t="s">
        <v>5</v>
      </c>
      <c r="F15" s="4" t="s">
        <v>6</v>
      </c>
      <c r="H15" s="8"/>
      <c r="I15" s="9"/>
      <c r="J15" s="9"/>
      <c r="K15" s="9"/>
      <c r="L15" s="4" t="s">
        <v>5</v>
      </c>
      <c r="M15" s="4" t="s">
        <v>6</v>
      </c>
      <c r="O15" s="8"/>
      <c r="P15" s="9"/>
      <c r="Q15" s="9"/>
      <c r="R15" s="9"/>
      <c r="S15" s="4" t="s">
        <v>5</v>
      </c>
      <c r="T15" s="4" t="s">
        <v>6</v>
      </c>
    </row>
    <row r="16" spans="1:20">
      <c r="A16" s="3" t="s">
        <v>7</v>
      </c>
      <c r="B16" s="1">
        <v>1540.85</v>
      </c>
      <c r="C16" s="1">
        <v>69.063329999999993</v>
      </c>
      <c r="D16" s="1">
        <v>105.16</v>
      </c>
      <c r="E16" s="11">
        <f>107.7546875-68.8984375</f>
        <v>38.856250000000003</v>
      </c>
      <c r="F16" s="11">
        <f>556.665625-371.125</f>
        <v>185.54062499999998</v>
      </c>
      <c r="H16" s="3" t="s">
        <v>7</v>
      </c>
      <c r="I16" s="1">
        <v>1335.72</v>
      </c>
      <c r="J16" s="1">
        <v>79.992000000000004</v>
      </c>
      <c r="K16" s="1">
        <v>91.16</v>
      </c>
      <c r="L16" s="11">
        <f>459.062-305.531</f>
        <v>153.53100000000001</v>
      </c>
      <c r="M16" s="11">
        <f>687.609-463.203</f>
        <v>224.40600000000006</v>
      </c>
      <c r="O16" s="3" t="s">
        <v>7</v>
      </c>
      <c r="P16" s="5">
        <f>(B16-I16)/B16</f>
        <v>0.13312781906090787</v>
      </c>
      <c r="Q16" s="5">
        <f>(J16-C16)/C16</f>
        <v>0.15824128376086141</v>
      </c>
      <c r="R16" s="5">
        <f t="shared" ref="R16:R17" si="3">(D16-K16)/D16</f>
        <v>0.13313046785850133</v>
      </c>
      <c r="S16" s="6">
        <f>(L16-E16)/E16</f>
        <v>2.9512562329097634</v>
      </c>
      <c r="T16" s="6">
        <f>(M16-F16)/F16</f>
        <v>0.20947097165378251</v>
      </c>
    </row>
    <row r="17" spans="1:20">
      <c r="A17" s="3" t="s">
        <v>8</v>
      </c>
      <c r="B17" s="1">
        <v>15391.61</v>
      </c>
      <c r="C17" s="1">
        <v>68.934669999999997</v>
      </c>
      <c r="D17" s="1">
        <v>440.82</v>
      </c>
      <c r="E17" s="11"/>
      <c r="F17" s="11"/>
      <c r="H17" s="3" t="s">
        <v>8</v>
      </c>
      <c r="I17" s="1">
        <v>13342.57</v>
      </c>
      <c r="J17" s="1">
        <v>75.292330000000007</v>
      </c>
      <c r="K17" s="1">
        <v>382.41</v>
      </c>
      <c r="L17" s="11"/>
      <c r="M17" s="11"/>
      <c r="O17" s="3" t="s">
        <v>8</v>
      </c>
      <c r="P17" s="5">
        <f>(B17-I17)/B17</f>
        <v>0.13312707377590782</v>
      </c>
      <c r="Q17" s="5">
        <f>(J17-C17)/C17</f>
        <v>9.2227321897675144E-2</v>
      </c>
      <c r="R17" s="5">
        <f t="shared" si="3"/>
        <v>0.13250306247447932</v>
      </c>
      <c r="S17" s="6"/>
      <c r="T17" s="6"/>
    </row>
    <row r="18" spans="1:20">
      <c r="I18" s="2"/>
      <c r="J18" s="2"/>
      <c r="K18" s="2"/>
      <c r="L18" s="2"/>
      <c r="M18" s="2"/>
      <c r="P18" s="2"/>
      <c r="Q18" s="2"/>
      <c r="R18" s="2"/>
      <c r="S18" s="2"/>
      <c r="T18" s="2"/>
    </row>
    <row r="19" spans="1:20">
      <c r="A19" s="7" t="s">
        <v>12</v>
      </c>
      <c r="B19" s="7"/>
      <c r="C19" s="7"/>
      <c r="D19" s="7"/>
      <c r="E19" s="7"/>
      <c r="F19" s="7"/>
      <c r="H19" s="7" t="s">
        <v>16</v>
      </c>
      <c r="I19" s="7"/>
      <c r="J19" s="7"/>
      <c r="K19" s="7"/>
      <c r="L19" s="7"/>
      <c r="M19" s="7"/>
      <c r="O19" s="7" t="s">
        <v>18</v>
      </c>
      <c r="P19" s="7"/>
      <c r="Q19" s="7"/>
      <c r="R19" s="7"/>
      <c r="S19" s="7"/>
      <c r="T19" s="7"/>
    </row>
    <row r="20" spans="1:20">
      <c r="A20" s="8" t="s">
        <v>0</v>
      </c>
      <c r="B20" s="9" t="s">
        <v>1</v>
      </c>
      <c r="C20" s="9" t="s">
        <v>2</v>
      </c>
      <c r="D20" s="9" t="s">
        <v>3</v>
      </c>
      <c r="E20" s="9" t="s">
        <v>4</v>
      </c>
      <c r="F20" s="9"/>
      <c r="H20" s="8" t="s">
        <v>0</v>
      </c>
      <c r="I20" s="9" t="s">
        <v>1</v>
      </c>
      <c r="J20" s="9" t="s">
        <v>2</v>
      </c>
      <c r="K20" s="9" t="s">
        <v>3</v>
      </c>
      <c r="L20" s="9" t="s">
        <v>4</v>
      </c>
      <c r="M20" s="9"/>
      <c r="O20" s="8" t="s">
        <v>0</v>
      </c>
      <c r="P20" s="9" t="s">
        <v>1</v>
      </c>
      <c r="Q20" s="9" t="s">
        <v>2</v>
      </c>
      <c r="R20" s="9" t="s">
        <v>3</v>
      </c>
      <c r="S20" s="9" t="s">
        <v>4</v>
      </c>
      <c r="T20" s="9"/>
    </row>
    <row r="21" spans="1:20">
      <c r="A21" s="8"/>
      <c r="B21" s="9"/>
      <c r="C21" s="9"/>
      <c r="D21" s="9"/>
      <c r="E21" s="4" t="s">
        <v>5</v>
      </c>
      <c r="F21" s="4" t="s">
        <v>6</v>
      </c>
      <c r="H21" s="8"/>
      <c r="I21" s="9"/>
      <c r="J21" s="9"/>
      <c r="K21" s="9"/>
      <c r="L21" s="4" t="s">
        <v>5</v>
      </c>
      <c r="M21" s="4" t="s">
        <v>6</v>
      </c>
      <c r="O21" s="8"/>
      <c r="P21" s="9"/>
      <c r="Q21" s="9"/>
      <c r="R21" s="9"/>
      <c r="S21" s="4" t="s">
        <v>5</v>
      </c>
      <c r="T21" s="4" t="s">
        <v>6</v>
      </c>
    </row>
    <row r="22" spans="1:20">
      <c r="A22" s="3" t="s">
        <v>7</v>
      </c>
      <c r="B22" s="1">
        <f>AVERAGE(B4,B10,B16)</f>
        <v>1408.2633333333333</v>
      </c>
      <c r="C22" s="1">
        <f t="shared" ref="C22:D23" si="4">AVERAGE(C4,C10,C16)</f>
        <v>69.419443333333334</v>
      </c>
      <c r="D22" s="1">
        <f t="shared" si="4"/>
        <v>96.113333333333344</v>
      </c>
      <c r="E22" s="11">
        <f>AVERAGE(E4,E10,E16)</f>
        <v>35.91822916666667</v>
      </c>
      <c r="F22" s="11">
        <f>AVERAGE(F4,F10,F16)</f>
        <v>185.50312499999998</v>
      </c>
      <c r="H22" s="3" t="s">
        <v>7</v>
      </c>
      <c r="I22" s="1">
        <f>AVERAGE(I4,I10,I16)</f>
        <v>1296.8500000000001</v>
      </c>
      <c r="J22" s="1">
        <f t="shared" ref="J22:K22" si="5">AVERAGE(J4,J10,J16)</f>
        <v>82.28755666666666</v>
      </c>
      <c r="K22" s="1">
        <f t="shared" si="5"/>
        <v>88.506666666666661</v>
      </c>
      <c r="L22" s="11">
        <f>AVERAGE(L4,L10,L16)</f>
        <v>153.01566666666668</v>
      </c>
      <c r="M22" s="11">
        <f>AVERAGE(M4,M10,M16)</f>
        <v>229.19266666666667</v>
      </c>
      <c r="O22" s="3" t="s">
        <v>7</v>
      </c>
      <c r="P22" s="5">
        <f>AVERAGE(P4,P10,P16)</f>
        <v>7.6550943225389065E-2</v>
      </c>
      <c r="Q22" s="5">
        <f t="shared" ref="Q22:R22" si="6">AVERAGE(Q4,Q10,Q16)</f>
        <v>0.1852536168296631</v>
      </c>
      <c r="R22" s="5">
        <f t="shared" si="6"/>
        <v>7.6582638621221222E-2</v>
      </c>
      <c r="S22" s="6">
        <f>AVERAGE(S4,S10,S16)</f>
        <v>3.2733313420575141</v>
      </c>
      <c r="T22" s="6">
        <f>AVERAGE(T4,T10,T16)</f>
        <v>0.23552348466521467</v>
      </c>
    </row>
    <row r="23" spans="1:20">
      <c r="A23" s="3" t="s">
        <v>8</v>
      </c>
      <c r="B23" s="1">
        <f>AVERAGE(B5,B11,B17)</f>
        <v>14067.153333333334</v>
      </c>
      <c r="C23" s="1">
        <f t="shared" si="4"/>
        <v>69.217666666666673</v>
      </c>
      <c r="D23" s="1">
        <f t="shared" si="4"/>
        <v>387.61999999999995</v>
      </c>
      <c r="E23" s="11"/>
      <c r="F23" s="11"/>
      <c r="H23" s="3" t="s">
        <v>8</v>
      </c>
      <c r="I23" s="1">
        <f>AVERAGE(I5,I11,I17)</f>
        <v>12954.266666666668</v>
      </c>
      <c r="J23" s="1">
        <f t="shared" ref="J23:K23" si="7">AVERAGE(J5,J11,J17)</f>
        <v>77.91388666666667</v>
      </c>
      <c r="K23" s="1">
        <f t="shared" si="7"/>
        <v>356.64000000000004</v>
      </c>
      <c r="L23" s="11"/>
      <c r="M23" s="11"/>
      <c r="O23" s="3" t="s">
        <v>8</v>
      </c>
      <c r="P23" s="5">
        <f>AVERAGE(P5,P11,P17)</f>
        <v>7.6549302198905766E-2</v>
      </c>
      <c r="Q23" s="5">
        <f t="shared" ref="Q23:R23" si="8">AVERAGE(Q5,Q11,Q17)</f>
        <v>0.12556443897859712</v>
      </c>
      <c r="R23" s="5">
        <f t="shared" si="8"/>
        <v>7.6261486341009807E-2</v>
      </c>
      <c r="S23" s="6"/>
      <c r="T23" s="6"/>
    </row>
  </sheetData>
  <mergeCells count="96">
    <mergeCell ref="A1:F1"/>
    <mergeCell ref="A7:F7"/>
    <mergeCell ref="A8:A9"/>
    <mergeCell ref="B8:B9"/>
    <mergeCell ref="C8:C9"/>
    <mergeCell ref="D8:D9"/>
    <mergeCell ref="E8:F8"/>
    <mergeCell ref="E2:F2"/>
    <mergeCell ref="A2:A3"/>
    <mergeCell ref="B2:B3"/>
    <mergeCell ref="C2:C3"/>
    <mergeCell ref="D2:D3"/>
    <mergeCell ref="E4:E5"/>
    <mergeCell ref="F4:F5"/>
    <mergeCell ref="D20:D21"/>
    <mergeCell ref="E20:F20"/>
    <mergeCell ref="E10:E11"/>
    <mergeCell ref="F10:F11"/>
    <mergeCell ref="A13:F13"/>
    <mergeCell ref="A14:A15"/>
    <mergeCell ref="B14:B15"/>
    <mergeCell ref="C14:C15"/>
    <mergeCell ref="D14:D15"/>
    <mergeCell ref="E14:F14"/>
    <mergeCell ref="E22:E23"/>
    <mergeCell ref="F22:F23"/>
    <mergeCell ref="H1:M1"/>
    <mergeCell ref="H2:H3"/>
    <mergeCell ref="I2:I3"/>
    <mergeCell ref="J2:J3"/>
    <mergeCell ref="K2:K3"/>
    <mergeCell ref="L2:M2"/>
    <mergeCell ref="L4:L5"/>
    <mergeCell ref="M4:M5"/>
    <mergeCell ref="E16:E17"/>
    <mergeCell ref="F16:F17"/>
    <mergeCell ref="A19:F19"/>
    <mergeCell ref="A20:A21"/>
    <mergeCell ref="B20:B21"/>
    <mergeCell ref="C20:C21"/>
    <mergeCell ref="H7:M7"/>
    <mergeCell ref="H8:H9"/>
    <mergeCell ref="I8:I9"/>
    <mergeCell ref="J8:J9"/>
    <mergeCell ref="K8:K9"/>
    <mergeCell ref="L8:M8"/>
    <mergeCell ref="L10:L11"/>
    <mergeCell ref="M10:M11"/>
    <mergeCell ref="H13:M13"/>
    <mergeCell ref="H14:H15"/>
    <mergeCell ref="I14:I15"/>
    <mergeCell ref="J14:J15"/>
    <mergeCell ref="K14:K15"/>
    <mergeCell ref="L14:M14"/>
    <mergeCell ref="L22:L23"/>
    <mergeCell ref="M22:M23"/>
    <mergeCell ref="L16:L17"/>
    <mergeCell ref="M16:M17"/>
    <mergeCell ref="H19:M19"/>
    <mergeCell ref="H20:H21"/>
    <mergeCell ref="I20:I21"/>
    <mergeCell ref="J20:J21"/>
    <mergeCell ref="K20:K21"/>
    <mergeCell ref="L20:M20"/>
    <mergeCell ref="O1:T1"/>
    <mergeCell ref="O2:O3"/>
    <mergeCell ref="P2:P3"/>
    <mergeCell ref="Q2:Q3"/>
    <mergeCell ref="R2:R3"/>
    <mergeCell ref="S2:T2"/>
    <mergeCell ref="S4:S5"/>
    <mergeCell ref="T4:T5"/>
    <mergeCell ref="O7:T7"/>
    <mergeCell ref="O8:O9"/>
    <mergeCell ref="P8:P9"/>
    <mergeCell ref="Q8:Q9"/>
    <mergeCell ref="R8:R9"/>
    <mergeCell ref="S8:T8"/>
    <mergeCell ref="S10:S11"/>
    <mergeCell ref="T10:T11"/>
    <mergeCell ref="O13:T13"/>
    <mergeCell ref="O14:O15"/>
    <mergeCell ref="P14:P15"/>
    <mergeCell ref="Q14:Q15"/>
    <mergeCell ref="R14:R15"/>
    <mergeCell ref="S14:T14"/>
    <mergeCell ref="S22:S23"/>
    <mergeCell ref="T22:T23"/>
    <mergeCell ref="S16:S17"/>
    <mergeCell ref="T16:T17"/>
    <mergeCell ref="O19:T19"/>
    <mergeCell ref="O20:O21"/>
    <mergeCell ref="P20:P21"/>
    <mergeCell ref="Q20:Q21"/>
    <mergeCell ref="R20:R21"/>
    <mergeCell ref="S20:T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" sqref="G1"/>
    </sheetView>
  </sheetViews>
  <sheetFormatPr defaultRowHeight="15"/>
  <sheetData/>
  <pageMargins left="0.7" right="0.7" top="0.75" bottom="0.75" header="0.3" footer="0.3"/>
  <pageSetup orientation="portrait" r:id="rId1"/>
  <legacyDrawing r:id="rId2"/>
  <oleObjects>
    <oleObject progId="Packager Shell Object" shapeId="2058" r:id="rId3"/>
    <oleObject progId="Packager Shell Object" shapeId="2059" r:id="rId4"/>
    <oleObject progId="Packager Shell Object" shapeId="2060" r:id="rId5"/>
    <oleObject progId="Packager Shell Object" shapeId="2061" r:id="rId6"/>
    <oleObject progId="Packager Shell Object" shapeId="2062" r:id="rId7"/>
    <oleObject progId="Packager Shell Object" shapeId="2063" r:id="rId8"/>
    <oleObject progId="Packager Shell Object" shapeId="2064" r:id="rId9"/>
    <oleObject progId="Packager Shell Object" shapeId="2065" r:id="rId10"/>
    <oleObject progId="Packager Shell Object" shapeId="2066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Jefty Negapatan</dc:creator>
  <cp:lastModifiedBy>Jefty Negapatan</cp:lastModifiedBy>
  <dcterms:created xsi:type="dcterms:W3CDTF">2020-04-07T13:08:36Z</dcterms:created>
  <dcterms:modified xsi:type="dcterms:W3CDTF">2020-04-08T20:49:15Z</dcterms:modified>
</cp:coreProperties>
</file>