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<sst xmlns="http://schemas.openxmlformats.org/spreadsheetml/2006/main" count="114" uniqueCount="79">
  <si>
    <t>Prestige</t>
  </si>
  <si>
    <t>Open</t>
  </si>
  <si>
    <t>Ladies</t>
  </si>
  <si>
    <t>Juniors</t>
  </si>
  <si>
    <t>Mehul Gohil</t>
  </si>
  <si>
    <t>Andrew Okova</t>
  </si>
  <si>
    <t xml:space="preserve">Rebecca </t>
  </si>
  <si>
    <t>Membership</t>
  </si>
  <si>
    <t>Total</t>
  </si>
  <si>
    <t>Mushfig Habilov</t>
  </si>
  <si>
    <t>Kim Bhari</t>
  </si>
  <si>
    <t>Income</t>
  </si>
  <si>
    <t>Entry Fee</t>
  </si>
  <si>
    <t>Aslam Adam</t>
  </si>
  <si>
    <t>Brian Kidula</t>
  </si>
  <si>
    <t>Sponsorship</t>
  </si>
  <si>
    <t>Shamte Hussein</t>
  </si>
  <si>
    <t>Samuel Mugo</t>
  </si>
  <si>
    <t>Fathima Mohamed</t>
  </si>
  <si>
    <t>Billy Chepkonga</t>
  </si>
  <si>
    <t>Brian Adorwa</t>
  </si>
  <si>
    <t>Anish  Sukumar</t>
  </si>
  <si>
    <t>Abinesh Lakshwin</t>
  </si>
  <si>
    <t>Kevins Omondi</t>
  </si>
  <si>
    <t>Reinier Christiaan</t>
  </si>
  <si>
    <t>Francis Michuki Muchugu</t>
  </si>
  <si>
    <t xml:space="preserve">Daksh Talwar </t>
  </si>
  <si>
    <t xml:space="preserve">Ruhan Talwar </t>
  </si>
  <si>
    <t>Peter Gilruth</t>
  </si>
  <si>
    <t>Mukiri Gilruth</t>
  </si>
  <si>
    <t>Peter Mbuthia</t>
  </si>
  <si>
    <t>Timothy Mwabu</t>
  </si>
  <si>
    <t>Omar Sirat</t>
  </si>
  <si>
    <t>Shem Kariuki</t>
  </si>
  <si>
    <t>No</t>
  </si>
  <si>
    <t>Members</t>
  </si>
  <si>
    <t>Players</t>
  </si>
  <si>
    <t>Total participants</t>
  </si>
  <si>
    <t>Expenses</t>
  </si>
  <si>
    <t>Cash prizes</t>
  </si>
  <si>
    <t>Venue</t>
  </si>
  <si>
    <t>Trophies</t>
  </si>
  <si>
    <t>Arbitration</t>
  </si>
  <si>
    <t>Input games</t>
  </si>
  <si>
    <t>Rating fees</t>
  </si>
  <si>
    <t>Travel costs</t>
  </si>
  <si>
    <t>Meals &amp; transport</t>
  </si>
  <si>
    <t>Duke</t>
  </si>
  <si>
    <t>Moses</t>
  </si>
  <si>
    <t>Paul</t>
  </si>
  <si>
    <t>Georgina</t>
  </si>
  <si>
    <t>Terence</t>
  </si>
  <si>
    <t>Mwanza</t>
  </si>
  <si>
    <t>Score sheets</t>
  </si>
  <si>
    <t>Certificates</t>
  </si>
  <si>
    <t>Surplus from event</t>
  </si>
  <si>
    <t>Event</t>
  </si>
  <si>
    <t>Total expenses</t>
  </si>
  <si>
    <t>Total Income</t>
  </si>
  <si>
    <t>Meals</t>
  </si>
  <si>
    <t>Overall surplus</t>
  </si>
  <si>
    <t>Rodgers Adai</t>
  </si>
  <si>
    <t>Anju Paunrana</t>
  </si>
  <si>
    <t>Misha Habilov</t>
  </si>
  <si>
    <t>57th Nairobi Chess Club Championship Financial Summary</t>
  </si>
  <si>
    <t>57th Nairobi Chess Club Championship</t>
  </si>
  <si>
    <t>Nairobi Chess Club</t>
  </si>
  <si>
    <t>List of members</t>
  </si>
  <si>
    <t>Alfred Kiptous</t>
  </si>
  <si>
    <t>Receipt 239</t>
  </si>
  <si>
    <t>Receipt 242</t>
  </si>
  <si>
    <t>Ramiz Raja</t>
  </si>
  <si>
    <t>Receipt 251</t>
  </si>
  <si>
    <t>Jackson Arigi</t>
  </si>
  <si>
    <t>Receipt 252</t>
  </si>
  <si>
    <t xml:space="preserve"> 0721-242837</t>
  </si>
  <si>
    <t>jackarigi@gmail.com</t>
  </si>
  <si>
    <t xml:space="preserve"> 0731-034269</t>
  </si>
  <si>
    <t>ramizraja123555@gmail.com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</si>
</sst>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38"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u val="single"/>
      <sz val="11"/>
      <color indexed="25"/>
      <name val="Arial Narrow"/>
      <family val="2"/>
    </font>
    <font>
      <sz val="11"/>
      <color indexed="17"/>
      <name val="Arial Narrow"/>
      <family val="2"/>
    </font>
    <font>
      <b/>
      <sz val="15"/>
      <color indexed="54"/>
      <name val="Arial Narrow"/>
      <family val="2"/>
    </font>
    <font>
      <b/>
      <sz val="13"/>
      <color indexed="54"/>
      <name val="Arial Narrow"/>
      <family val="2"/>
    </font>
    <font>
      <b/>
      <sz val="11"/>
      <color indexed="54"/>
      <name val="Arial Narrow"/>
      <family val="2"/>
    </font>
    <font>
      <u val="single"/>
      <sz val="11"/>
      <color indexed="30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18"/>
      <color indexed="54"/>
      <name val="Calibri Light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theme="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i/>
      <sz val="11"/>
      <color rgb="FF7F7F7F"/>
      <name val="Arial Narrow"/>
      <family val="2"/>
    </font>
    <font>
      <u val="single"/>
      <sz val="11"/>
      <color theme="11"/>
      <name val="Arial Narrow"/>
      <family val="2"/>
    </font>
    <font>
      <sz val="11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1"/>
      <color theme="10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sz val="18"/>
      <color theme="3"/>
      <name val="Calibri Light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5" fontId="36" fillId="0" borderId="1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3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36" fillId="33" borderId="0" xfId="42" applyNumberFormat="1" applyFont="1" applyFill="1" applyAlignment="1">
      <alignment/>
    </xf>
    <xf numFmtId="165" fontId="0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165" fontId="0" fillId="33" borderId="10" xfId="42" applyNumberFormat="1" applyFont="1" applyFill="1" applyBorder="1" applyAlignment="1">
      <alignment/>
    </xf>
    <xf numFmtId="165" fontId="0" fillId="33" borderId="0" xfId="42" applyNumberFormat="1" applyFont="1" applyFill="1" applyAlignment="1">
      <alignment/>
    </xf>
    <xf numFmtId="165" fontId="0" fillId="33" borderId="0" xfId="42" applyNumberFormat="1" applyFont="1" applyFill="1" applyAlignment="1">
      <alignment/>
    </xf>
    <xf numFmtId="0" fontId="36" fillId="33" borderId="0" xfId="42" applyNumberFormat="1" applyFont="1" applyFill="1" applyAlignment="1">
      <alignment/>
    </xf>
    <xf numFmtId="0" fontId="0" fillId="33" borderId="0" xfId="42" applyNumberFormat="1" applyFont="1" applyFill="1" applyAlignment="1">
      <alignment/>
    </xf>
    <xf numFmtId="0" fontId="0" fillId="33" borderId="0" xfId="42" applyNumberFormat="1" applyFont="1" applyFill="1" applyAlignment="1">
      <alignment/>
    </xf>
    <xf numFmtId="165" fontId="30" fillId="33" borderId="0" xfId="53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85725</xdr:rowOff>
    </xdr:from>
    <xdr:to>
      <xdr:col>5</xdr:col>
      <xdr:colOff>123825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924300"/>
          <a:ext cx="3181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ckarigi@gmail.com" TargetMode="External" /><Relationship Id="rId2" Type="http://schemas.openxmlformats.org/officeDocument/2006/relationships/hyperlink" Target="mailto:ramizraja123555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89" zoomScaleNormal="89" zoomScalePageLayoutView="0" workbookViewId="0" topLeftCell="A1">
      <selection activeCell="H29" sqref="H29"/>
    </sheetView>
  </sheetViews>
  <sheetFormatPr defaultColWidth="9.140625" defaultRowHeight="16.5"/>
  <cols>
    <col min="1" max="1" width="4.28125" style="11" bestFit="1" customWidth="1"/>
    <col min="2" max="2" width="24.7109375" style="11" customWidth="1"/>
    <col min="3" max="3" width="13.140625" style="11" bestFit="1" customWidth="1"/>
    <col min="4" max="5" width="9.140625" style="11" customWidth="1"/>
    <col min="6" max="6" width="16.7109375" style="11" customWidth="1"/>
    <col min="7" max="7" width="12.00390625" style="17" bestFit="1" customWidth="1"/>
    <col min="8" max="16384" width="9.140625" style="11" customWidth="1"/>
  </cols>
  <sheetData>
    <row r="1" spans="2:7" s="10" customFormat="1" ht="16.5">
      <c r="B1" s="10" t="s">
        <v>66</v>
      </c>
      <c r="G1" s="16"/>
    </row>
    <row r="2" spans="2:7" s="10" customFormat="1" ht="16.5">
      <c r="B2" s="10" t="s">
        <v>67</v>
      </c>
      <c r="G2" s="16"/>
    </row>
    <row r="3" s="10" customFormat="1" ht="16.5">
      <c r="G3" s="16"/>
    </row>
    <row r="4" spans="1:4" ht="16.5">
      <c r="A4" s="11">
        <v>1</v>
      </c>
      <c r="B4" s="11" t="s">
        <v>4</v>
      </c>
      <c r="C4" s="11">
        <v>1500</v>
      </c>
      <c r="D4" s="14" t="s">
        <v>65</v>
      </c>
    </row>
    <row r="5" spans="1:4" ht="16.5">
      <c r="A5" s="11">
        <v>2</v>
      </c>
      <c r="B5" s="11" t="s">
        <v>23</v>
      </c>
      <c r="C5" s="11">
        <v>1500</v>
      </c>
      <c r="D5" s="14" t="s">
        <v>65</v>
      </c>
    </row>
    <row r="6" spans="1:4" ht="16.5">
      <c r="A6" s="11">
        <v>3</v>
      </c>
      <c r="B6" s="11" t="s">
        <v>28</v>
      </c>
      <c r="C6" s="11">
        <v>1500</v>
      </c>
      <c r="D6" s="14" t="s">
        <v>65</v>
      </c>
    </row>
    <row r="7" spans="1:4" ht="16.5">
      <c r="A7" s="11">
        <v>4</v>
      </c>
      <c r="B7" s="11" t="s">
        <v>16</v>
      </c>
      <c r="C7" s="11">
        <v>1500</v>
      </c>
      <c r="D7" s="14" t="s">
        <v>65</v>
      </c>
    </row>
    <row r="8" spans="1:4" ht="16.5">
      <c r="A8" s="11">
        <v>5</v>
      </c>
      <c r="B8" s="11" t="s">
        <v>5</v>
      </c>
      <c r="C8" s="11">
        <v>1500</v>
      </c>
      <c r="D8" s="14" t="s">
        <v>65</v>
      </c>
    </row>
    <row r="9" spans="1:4" ht="16.5">
      <c r="A9" s="11">
        <v>6</v>
      </c>
      <c r="B9" s="11" t="s">
        <v>6</v>
      </c>
      <c r="C9" s="11">
        <v>1500</v>
      </c>
      <c r="D9" s="14" t="s">
        <v>65</v>
      </c>
    </row>
    <row r="10" spans="1:4" ht="16.5">
      <c r="A10" s="11">
        <v>7</v>
      </c>
      <c r="B10" s="11" t="s">
        <v>25</v>
      </c>
      <c r="C10" s="11">
        <v>1500</v>
      </c>
      <c r="D10" s="14" t="s">
        <v>65</v>
      </c>
    </row>
    <row r="11" spans="1:4" ht="16.5">
      <c r="A11" s="11">
        <v>8</v>
      </c>
      <c r="B11" s="12" t="s">
        <v>26</v>
      </c>
      <c r="C11" s="11">
        <v>1500</v>
      </c>
      <c r="D11" s="14" t="s">
        <v>65</v>
      </c>
    </row>
    <row r="12" spans="1:4" ht="16.5">
      <c r="A12" s="11">
        <v>9</v>
      </c>
      <c r="B12" s="12" t="s">
        <v>27</v>
      </c>
      <c r="C12" s="11">
        <v>1500</v>
      </c>
      <c r="D12" s="14" t="s">
        <v>65</v>
      </c>
    </row>
    <row r="13" spans="1:4" ht="16.5">
      <c r="A13" s="11">
        <v>10</v>
      </c>
      <c r="B13" s="11" t="s">
        <v>21</v>
      </c>
      <c r="C13" s="11">
        <v>1500</v>
      </c>
      <c r="D13" s="14" t="s">
        <v>65</v>
      </c>
    </row>
    <row r="14" spans="1:4" ht="16.5">
      <c r="A14" s="11">
        <v>11</v>
      </c>
      <c r="B14" s="11" t="s">
        <v>22</v>
      </c>
      <c r="C14" s="11">
        <v>1500</v>
      </c>
      <c r="D14" s="14" t="s">
        <v>65</v>
      </c>
    </row>
    <row r="15" spans="1:4" ht="16.5">
      <c r="A15" s="11">
        <v>12</v>
      </c>
      <c r="B15" s="11" t="s">
        <v>17</v>
      </c>
      <c r="C15" s="11">
        <v>1500</v>
      </c>
      <c r="D15" s="14" t="s">
        <v>65</v>
      </c>
    </row>
    <row r="16" spans="1:4" ht="16.5">
      <c r="A16" s="11">
        <v>13</v>
      </c>
      <c r="B16" s="11" t="s">
        <v>9</v>
      </c>
      <c r="C16" s="11">
        <v>1500</v>
      </c>
      <c r="D16" s="14" t="s">
        <v>65</v>
      </c>
    </row>
    <row r="17" spans="1:4" ht="16.5">
      <c r="A17" s="11">
        <v>14</v>
      </c>
      <c r="B17" s="11" t="s">
        <v>10</v>
      </c>
      <c r="C17" s="11">
        <v>1500</v>
      </c>
      <c r="D17" s="14" t="s">
        <v>65</v>
      </c>
    </row>
    <row r="18" spans="1:4" ht="16.5">
      <c r="A18" s="11">
        <v>15</v>
      </c>
      <c r="B18" s="11" t="s">
        <v>19</v>
      </c>
      <c r="C18" s="11">
        <v>1500</v>
      </c>
      <c r="D18" s="14" t="s">
        <v>65</v>
      </c>
    </row>
    <row r="19" spans="1:4" ht="16.5">
      <c r="A19" s="11">
        <v>16</v>
      </c>
      <c r="B19" s="11" t="s">
        <v>20</v>
      </c>
      <c r="C19" s="11">
        <v>1500</v>
      </c>
      <c r="D19" s="14" t="s">
        <v>65</v>
      </c>
    </row>
    <row r="20" spans="1:4" ht="16.5">
      <c r="A20" s="11">
        <v>17</v>
      </c>
      <c r="B20" s="11" t="s">
        <v>24</v>
      </c>
      <c r="C20" s="11">
        <v>1500</v>
      </c>
      <c r="D20" s="14" t="s">
        <v>65</v>
      </c>
    </row>
    <row r="21" spans="1:4" ht="16.5">
      <c r="A21" s="11">
        <v>18</v>
      </c>
      <c r="B21" s="11" t="s">
        <v>29</v>
      </c>
      <c r="C21" s="11">
        <v>1500</v>
      </c>
      <c r="D21" s="14" t="s">
        <v>65</v>
      </c>
    </row>
    <row r="22" spans="1:4" ht="16.5">
      <c r="A22" s="11">
        <v>19</v>
      </c>
      <c r="B22" s="11" t="s">
        <v>30</v>
      </c>
      <c r="C22" s="11">
        <v>1500</v>
      </c>
      <c r="D22" s="14" t="s">
        <v>65</v>
      </c>
    </row>
    <row r="23" spans="1:4" ht="16.5">
      <c r="A23" s="11">
        <v>20</v>
      </c>
      <c r="B23" s="11" t="s">
        <v>31</v>
      </c>
      <c r="C23" s="11">
        <v>1500</v>
      </c>
      <c r="D23" s="14" t="s">
        <v>65</v>
      </c>
    </row>
    <row r="24" spans="1:4" ht="16.5">
      <c r="A24" s="11">
        <v>21</v>
      </c>
      <c r="B24" s="11" t="s">
        <v>32</v>
      </c>
      <c r="C24" s="11">
        <v>1500</v>
      </c>
      <c r="D24" s="14" t="s">
        <v>65</v>
      </c>
    </row>
    <row r="25" spans="1:4" ht="16.5">
      <c r="A25" s="11">
        <v>22</v>
      </c>
      <c r="B25" s="11" t="s">
        <v>33</v>
      </c>
      <c r="C25" s="11">
        <v>1500</v>
      </c>
      <c r="D25" s="14" t="s">
        <v>65</v>
      </c>
    </row>
    <row r="26" spans="1:4" ht="16.5">
      <c r="A26" s="11">
        <v>23</v>
      </c>
      <c r="B26" s="14" t="s">
        <v>68</v>
      </c>
      <c r="C26" s="11">
        <v>1500</v>
      </c>
      <c r="D26" s="14" t="s">
        <v>69</v>
      </c>
    </row>
    <row r="27" spans="1:4" ht="16.5">
      <c r="A27" s="11">
        <v>24</v>
      </c>
      <c r="B27" s="14" t="s">
        <v>18</v>
      </c>
      <c r="C27" s="11">
        <v>1500</v>
      </c>
      <c r="D27" s="14" t="s">
        <v>70</v>
      </c>
    </row>
    <row r="28" spans="1:8" s="14" customFormat="1" ht="16.5">
      <c r="A28" s="14">
        <v>25</v>
      </c>
      <c r="B28" s="15" t="s">
        <v>71</v>
      </c>
      <c r="C28" s="14">
        <v>1500</v>
      </c>
      <c r="D28" s="15" t="s">
        <v>72</v>
      </c>
      <c r="G28" s="18" t="s">
        <v>77</v>
      </c>
      <c r="H28" s="19" t="s">
        <v>78</v>
      </c>
    </row>
    <row r="29" spans="1:8" s="14" customFormat="1" ht="16.5">
      <c r="A29" s="14">
        <v>26</v>
      </c>
      <c r="B29" s="15" t="s">
        <v>73</v>
      </c>
      <c r="C29" s="14">
        <v>1500</v>
      </c>
      <c r="D29" s="15" t="s">
        <v>74</v>
      </c>
      <c r="G29" s="18" t="s">
        <v>75</v>
      </c>
      <c r="H29" s="19" t="s">
        <v>76</v>
      </c>
    </row>
    <row r="30" spans="1:7" s="14" customFormat="1" ht="16.5">
      <c r="A30" s="14">
        <v>27</v>
      </c>
      <c r="G30" s="17"/>
    </row>
    <row r="32" ht="17.25" thickBot="1">
      <c r="C32" s="13">
        <f>SUM(C4:C29)</f>
        <v>39000</v>
      </c>
    </row>
    <row r="33" ht="17.25" thickTop="1"/>
  </sheetData>
  <sheetProtection/>
  <hyperlinks>
    <hyperlink ref="H29" r:id="rId1" display="jackarigi@gmail.com"/>
    <hyperlink ref="H28" r:id="rId2" display="ramizraja123555@gmail.com"/>
  </hyperlinks>
  <printOptions gridLines="1"/>
  <pageMargins left="0.45" right="0.45" top="0.75" bottom="0.75" header="0.3" footer="0.3"/>
  <pageSetup fitToWidth="2" fitToHeight="1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="75" zoomScaleNormal="75" zoomScalePageLayoutView="0" workbookViewId="0" topLeftCell="A1">
      <selection activeCell="C6" sqref="C6"/>
    </sheetView>
  </sheetViews>
  <sheetFormatPr defaultColWidth="9.140625" defaultRowHeight="16.5"/>
  <cols>
    <col min="1" max="1" width="12.8515625" style="0" customWidth="1"/>
    <col min="2" max="2" width="9.140625" style="0" customWidth="1"/>
    <col min="3" max="3" width="7.57421875" style="0" customWidth="1"/>
    <col min="4" max="4" width="5.140625" style="0" customWidth="1"/>
    <col min="5" max="5" width="11.8515625" style="0" bestFit="1" customWidth="1"/>
    <col min="7" max="7" width="12.28125" style="0" bestFit="1" customWidth="1"/>
    <col min="8" max="8" width="8.7109375" style="0" bestFit="1" customWidth="1"/>
    <col min="9" max="9" width="1.7109375" style="0" customWidth="1"/>
    <col min="10" max="10" width="17.57421875" style="8" customWidth="1"/>
    <col min="11" max="11" width="11.8515625" style="8" bestFit="1" customWidth="1"/>
    <col min="12" max="13" width="8.57421875" style="8" bestFit="1" customWidth="1"/>
    <col min="17" max="17" width="10.00390625" style="0" bestFit="1" customWidth="1"/>
    <col min="18" max="18" width="9.28125" style="0" bestFit="1" customWidth="1"/>
  </cols>
  <sheetData>
    <row r="1" spans="1:8" ht="16.5">
      <c r="A1" s="3" t="s">
        <v>64</v>
      </c>
      <c r="B1" s="3"/>
      <c r="C1" s="3"/>
      <c r="D1" s="3"/>
      <c r="E1" s="3"/>
      <c r="F1" s="3"/>
      <c r="G1" s="3"/>
      <c r="H1" s="3"/>
    </row>
    <row r="2" spans="1:13" ht="16.5">
      <c r="A2" s="3" t="s">
        <v>11</v>
      </c>
      <c r="B2" s="3"/>
      <c r="C2" s="3"/>
      <c r="D2" s="3"/>
      <c r="E2" s="3"/>
      <c r="F2" s="3"/>
      <c r="G2" s="3"/>
      <c r="H2" s="3"/>
      <c r="J2" s="3" t="s">
        <v>11</v>
      </c>
      <c r="K2" s="3" t="s">
        <v>7</v>
      </c>
      <c r="L2" s="3" t="s">
        <v>56</v>
      </c>
      <c r="M2" s="3" t="s">
        <v>8</v>
      </c>
    </row>
    <row r="3" spans="1:13" ht="16.5">
      <c r="A3" s="3"/>
      <c r="B3" s="3" t="s">
        <v>35</v>
      </c>
      <c r="C3" s="3" t="s">
        <v>36</v>
      </c>
      <c r="D3" s="3" t="s">
        <v>34</v>
      </c>
      <c r="E3" s="3" t="s">
        <v>7</v>
      </c>
      <c r="F3" s="3" t="s">
        <v>12</v>
      </c>
      <c r="G3" s="3" t="s">
        <v>15</v>
      </c>
      <c r="H3" s="4" t="s">
        <v>8</v>
      </c>
      <c r="J3" s="8" t="s">
        <v>7</v>
      </c>
      <c r="K3" s="9" t="e">
        <f>E17</f>
        <v>#REF!</v>
      </c>
      <c r="M3" s="9" t="e">
        <f>SUM(K3:L3)</f>
        <v>#REF!</v>
      </c>
    </row>
    <row r="4" spans="1:13" ht="16.5">
      <c r="A4" t="s">
        <v>0</v>
      </c>
      <c r="C4">
        <v>19</v>
      </c>
      <c r="F4" s="2" t="e">
        <f>Sheet1!#REF!</f>
        <v>#REF!</v>
      </c>
      <c r="G4" s="2"/>
      <c r="H4" s="2" t="e">
        <f aca="true" t="shared" si="0" ref="H4:H16">SUM(E4:G4)</f>
        <v>#REF!</v>
      </c>
      <c r="J4" s="8" t="s">
        <v>12</v>
      </c>
      <c r="L4" s="9" t="e">
        <f>F17</f>
        <v>#REF!</v>
      </c>
      <c r="M4" s="9" t="e">
        <f>SUM(K4:L4)</f>
        <v>#REF!</v>
      </c>
    </row>
    <row r="5" spans="1:18" ht="16.5">
      <c r="A5" t="s">
        <v>0</v>
      </c>
      <c r="B5">
        <v>4</v>
      </c>
      <c r="E5" s="2" t="e">
        <f>Sheet1!#REF!</f>
        <v>#REF!</v>
      </c>
      <c r="F5" s="5"/>
      <c r="G5" s="5"/>
      <c r="H5" s="5" t="e">
        <f t="shared" si="0"/>
        <v>#REF!</v>
      </c>
      <c r="J5" s="8" t="s">
        <v>15</v>
      </c>
      <c r="L5" s="9">
        <f>G17</f>
        <v>111500</v>
      </c>
      <c r="M5" s="9">
        <f>SUM(K5:L5)</f>
        <v>111500</v>
      </c>
      <c r="Q5" s="3" t="s">
        <v>42</v>
      </c>
      <c r="R5" s="3" t="s">
        <v>59</v>
      </c>
    </row>
    <row r="6" spans="1:13" ht="17.25" thickBot="1">
      <c r="A6" t="s">
        <v>1</v>
      </c>
      <c r="C6">
        <v>51</v>
      </c>
      <c r="F6" s="2" t="e">
        <f>Sheet1!#REF!</f>
        <v>#REF!</v>
      </c>
      <c r="G6" s="2"/>
      <c r="H6" s="5" t="e">
        <f t="shared" si="0"/>
        <v>#REF!</v>
      </c>
      <c r="J6" s="3" t="s">
        <v>58</v>
      </c>
      <c r="K6" s="7" t="e">
        <f>SUM(K3:K5)</f>
        <v>#REF!</v>
      </c>
      <c r="L6" s="7" t="e">
        <f>SUM(L3:L5)</f>
        <v>#REF!</v>
      </c>
      <c r="M6" s="7" t="e">
        <f>SUM(M3:M5)</f>
        <v>#REF!</v>
      </c>
    </row>
    <row r="7" spans="1:18" ht="17.25" thickTop="1">
      <c r="A7" t="s">
        <v>1</v>
      </c>
      <c r="B7">
        <v>13</v>
      </c>
      <c r="E7" s="2" t="e">
        <f>Sheet1!#REF!</f>
        <v>#REF!</v>
      </c>
      <c r="F7" s="5"/>
      <c r="G7" s="5"/>
      <c r="H7" s="5" t="e">
        <f t="shared" si="0"/>
        <v>#REF!</v>
      </c>
      <c r="P7" t="s">
        <v>47</v>
      </c>
      <c r="Q7" s="6">
        <v>4200</v>
      </c>
      <c r="R7" s="6">
        <v>600</v>
      </c>
    </row>
    <row r="8" spans="1:18" ht="16.5">
      <c r="A8" t="s">
        <v>2</v>
      </c>
      <c r="C8">
        <v>18</v>
      </c>
      <c r="E8" s="2" t="e">
        <f>Sheet1!#REF!</f>
        <v>#REF!</v>
      </c>
      <c r="F8" s="2" t="e">
        <f>Sheet1!#REF!</f>
        <v>#REF!</v>
      </c>
      <c r="G8" s="2"/>
      <c r="H8" s="5" t="e">
        <f t="shared" si="0"/>
        <v>#REF!</v>
      </c>
      <c r="J8" s="3" t="s">
        <v>38</v>
      </c>
      <c r="P8" t="s">
        <v>48</v>
      </c>
      <c r="Q8" s="6">
        <v>4200</v>
      </c>
      <c r="R8" s="6">
        <v>600</v>
      </c>
    </row>
    <row r="9" spans="1:18" ht="16.5">
      <c r="A9" t="s">
        <v>3</v>
      </c>
      <c r="C9">
        <v>35</v>
      </c>
      <c r="F9" s="2" t="e">
        <f>Sheet1!#REF!</f>
        <v>#REF!</v>
      </c>
      <c r="G9" s="2"/>
      <c r="H9" s="5" t="e">
        <f t="shared" si="0"/>
        <v>#REF!</v>
      </c>
      <c r="J9" s="8" t="s">
        <v>39</v>
      </c>
      <c r="K9" s="6"/>
      <c r="L9" s="6">
        <v>121000</v>
      </c>
      <c r="M9" s="6">
        <f aca="true" t="shared" si="1" ref="M9:M14">SUM(K9:L9)</f>
        <v>121000</v>
      </c>
      <c r="P9" t="s">
        <v>49</v>
      </c>
      <c r="Q9" s="6">
        <v>2700</v>
      </c>
      <c r="R9" s="6">
        <v>600</v>
      </c>
    </row>
    <row r="10" spans="1:18" ht="16.5">
      <c r="A10" t="s">
        <v>3</v>
      </c>
      <c r="B10">
        <v>5</v>
      </c>
      <c r="E10" s="2" t="e">
        <f>Sheet1!#REF!</f>
        <v>#REF!</v>
      </c>
      <c r="F10" s="5"/>
      <c r="G10" s="5"/>
      <c r="H10" s="5" t="e">
        <f t="shared" si="0"/>
        <v>#REF!</v>
      </c>
      <c r="J10" s="8" t="s">
        <v>40</v>
      </c>
      <c r="K10" s="6"/>
      <c r="L10" s="6">
        <v>10000</v>
      </c>
      <c r="M10" s="6">
        <f t="shared" si="1"/>
        <v>10000</v>
      </c>
      <c r="P10" t="s">
        <v>50</v>
      </c>
      <c r="Q10" s="6">
        <v>2700</v>
      </c>
      <c r="R10" s="6">
        <v>600</v>
      </c>
    </row>
    <row r="11" spans="1:18" ht="16.5">
      <c r="A11" t="s">
        <v>13</v>
      </c>
      <c r="E11" s="2"/>
      <c r="F11" s="2"/>
      <c r="G11" s="2">
        <v>15000</v>
      </c>
      <c r="H11" s="2">
        <f t="shared" si="0"/>
        <v>15000</v>
      </c>
      <c r="J11" s="8" t="s">
        <v>41</v>
      </c>
      <c r="K11" s="6"/>
      <c r="L11" s="6">
        <v>15940</v>
      </c>
      <c r="M11" s="6">
        <f t="shared" si="1"/>
        <v>15940</v>
      </c>
      <c r="P11" t="s">
        <v>51</v>
      </c>
      <c r="Q11" s="6">
        <v>2700</v>
      </c>
      <c r="R11" s="6">
        <v>600</v>
      </c>
    </row>
    <row r="12" spans="1:18" ht="16.5">
      <c r="A12" t="s">
        <v>14</v>
      </c>
      <c r="E12" s="2"/>
      <c r="F12" s="2"/>
      <c r="G12" s="2">
        <v>5000</v>
      </c>
      <c r="H12" s="2">
        <f t="shared" si="0"/>
        <v>5000</v>
      </c>
      <c r="J12" s="8" t="s">
        <v>42</v>
      </c>
      <c r="K12" s="6"/>
      <c r="L12" s="6">
        <f>Q15</f>
        <v>18500</v>
      </c>
      <c r="M12" s="6">
        <f t="shared" si="1"/>
        <v>18500</v>
      </c>
      <c r="P12" t="s">
        <v>52</v>
      </c>
      <c r="Q12" s="6">
        <v>1000</v>
      </c>
      <c r="R12" s="6"/>
    </row>
    <row r="13" spans="1:18" ht="16.5">
      <c r="A13" t="s">
        <v>61</v>
      </c>
      <c r="E13" s="2"/>
      <c r="F13" s="2"/>
      <c r="G13" s="2">
        <v>30000</v>
      </c>
      <c r="H13" s="2">
        <f t="shared" si="0"/>
        <v>30000</v>
      </c>
      <c r="J13" s="8" t="s">
        <v>46</v>
      </c>
      <c r="K13" s="6"/>
      <c r="L13" s="6">
        <f>R15</f>
        <v>3300</v>
      </c>
      <c r="M13" s="6">
        <f t="shared" si="1"/>
        <v>3300</v>
      </c>
      <c r="P13" t="s">
        <v>48</v>
      </c>
      <c r="Q13" s="6">
        <v>1000</v>
      </c>
      <c r="R13" s="6">
        <v>300</v>
      </c>
    </row>
    <row r="14" spans="1:18" ht="16.5">
      <c r="A14" t="s">
        <v>62</v>
      </c>
      <c r="E14" s="2"/>
      <c r="F14" s="2"/>
      <c r="G14" s="2">
        <v>50000</v>
      </c>
      <c r="H14" s="2">
        <f t="shared" si="0"/>
        <v>50000</v>
      </c>
      <c r="J14" s="8" t="s">
        <v>43</v>
      </c>
      <c r="K14" s="6"/>
      <c r="L14" s="6">
        <v>500</v>
      </c>
      <c r="M14" s="6">
        <f t="shared" si="1"/>
        <v>500</v>
      </c>
      <c r="Q14" s="6"/>
      <c r="R14" s="6"/>
    </row>
    <row r="15" spans="1:18" ht="17.25" thickBot="1">
      <c r="A15" t="s">
        <v>63</v>
      </c>
      <c r="E15" s="5"/>
      <c r="F15" s="5"/>
      <c r="G15" s="5">
        <v>1500</v>
      </c>
      <c r="H15" s="5">
        <f t="shared" si="0"/>
        <v>1500</v>
      </c>
      <c r="J15" s="8" t="s">
        <v>44</v>
      </c>
      <c r="L15" s="6">
        <v>17070</v>
      </c>
      <c r="M15" s="6">
        <f>SUM(L15:L15)</f>
        <v>17070</v>
      </c>
      <c r="P15" s="3"/>
      <c r="Q15" s="1">
        <f>SUM(Q7:Q14)</f>
        <v>18500</v>
      </c>
      <c r="R15" s="1">
        <f>SUM(R7:R14)</f>
        <v>3300</v>
      </c>
    </row>
    <row r="16" spans="1:13" ht="17.25" thickTop="1">
      <c r="A16" t="s">
        <v>10</v>
      </c>
      <c r="E16" s="2"/>
      <c r="F16" s="2"/>
      <c r="G16" s="2">
        <v>10000</v>
      </c>
      <c r="H16" s="2">
        <f t="shared" si="0"/>
        <v>10000</v>
      </c>
      <c r="J16" s="8" t="s">
        <v>45</v>
      </c>
      <c r="K16" s="6"/>
      <c r="L16" s="6">
        <v>15000</v>
      </c>
      <c r="M16" s="6">
        <f>SUM(L16:L16)</f>
        <v>15000</v>
      </c>
    </row>
    <row r="17" spans="1:13" ht="17.25" thickBot="1">
      <c r="A17" s="3" t="s">
        <v>8</v>
      </c>
      <c r="B17" s="1">
        <f>SUM(B4:B16)</f>
        <v>22</v>
      </c>
      <c r="C17" s="1">
        <f>SUM(C4:C16)</f>
        <v>123</v>
      </c>
      <c r="D17" s="1">
        <f>SUM(D5:D16)</f>
        <v>0</v>
      </c>
      <c r="E17" s="1" t="e">
        <f>SUM(E5:E16)</f>
        <v>#REF!</v>
      </c>
      <c r="F17" s="1" t="e">
        <f>SUM(F4:F16)</f>
        <v>#REF!</v>
      </c>
      <c r="G17" s="1">
        <f>SUM(G4:G16)</f>
        <v>111500</v>
      </c>
      <c r="H17" s="1" t="e">
        <f>SUM(H4:H16)</f>
        <v>#REF!</v>
      </c>
      <c r="J17" s="8" t="s">
        <v>53</v>
      </c>
      <c r="K17" s="6"/>
      <c r="L17" s="6">
        <v>10500</v>
      </c>
      <c r="M17" s="6">
        <f>SUM(L17:L17)</f>
        <v>10500</v>
      </c>
    </row>
    <row r="18" spans="1:13" ht="18" thickBot="1" thickTop="1">
      <c r="A18" t="s">
        <v>37</v>
      </c>
      <c r="B18" s="7">
        <f>B17+C17</f>
        <v>145</v>
      </c>
      <c r="E18" s="2"/>
      <c r="F18" s="2"/>
      <c r="G18" s="2"/>
      <c r="H18" s="2"/>
      <c r="J18" s="8" t="s">
        <v>54</v>
      </c>
      <c r="L18" s="6">
        <v>9170</v>
      </c>
      <c r="M18" s="6">
        <f>SUM(L18:L18)</f>
        <v>9170</v>
      </c>
    </row>
    <row r="19" spans="3:13" s="3" customFormat="1" ht="18" thickBot="1" thickTop="1">
      <c r="C19"/>
      <c r="D19"/>
      <c r="E19" s="2"/>
      <c r="F19" s="2"/>
      <c r="G19" s="2"/>
      <c r="H19" s="2"/>
      <c r="J19" s="3" t="s">
        <v>57</v>
      </c>
      <c r="K19" s="1">
        <f>SUM(K9:K16)</f>
        <v>0</v>
      </c>
      <c r="L19" s="1">
        <f>SUM(L9:L18)</f>
        <v>220980</v>
      </c>
      <c r="M19" s="1">
        <f>SUM(M9:M18)</f>
        <v>220980</v>
      </c>
    </row>
    <row r="20" ht="17.25" thickTop="1"/>
    <row r="21" spans="10:12" ht="17.25" thickBot="1">
      <c r="J21" s="8" t="s">
        <v>55</v>
      </c>
      <c r="L21" s="7" t="e">
        <f>L6-L19</f>
        <v>#REF!</v>
      </c>
    </row>
    <row r="22" spans="10:11" ht="18" thickBot="1" thickTop="1">
      <c r="J22" s="8" t="s">
        <v>7</v>
      </c>
      <c r="K22" s="7" t="e">
        <f>K6-K19</f>
        <v>#REF!</v>
      </c>
    </row>
    <row r="23" spans="10:13" ht="18" thickBot="1" thickTop="1">
      <c r="J23" s="8" t="s">
        <v>60</v>
      </c>
      <c r="M23" s="7" t="e">
        <f>M6-M19</f>
        <v>#REF!</v>
      </c>
    </row>
    <row r="24" ht="17.2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Bhari</dc:creator>
  <cp:keywords/>
  <dc:description/>
  <cp:lastModifiedBy>Kim Bhari</cp:lastModifiedBy>
  <cp:lastPrinted>2015-08-28T12:11:28Z</cp:lastPrinted>
  <dcterms:created xsi:type="dcterms:W3CDTF">2015-08-18T11:51:45Z</dcterms:created>
  <dcterms:modified xsi:type="dcterms:W3CDTF">2015-10-12T12:19:13Z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