
<file path=[Content_Types].xml><?xml version="1.0" encoding="utf-8"?>
<Types xmlns="http://schemas.openxmlformats.org/package/2006/content-types">
  <Default Extension="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10.xml" ContentType="application/vnd.ms-office.activeX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rincipal of Moments" sheetId="1" r:id="rId1"/>
    <sheet name="Calculations" sheetId="2" state="hidden" r:id="rId2"/>
  </sheets>
  <calcPr calcId="125725"/>
</workbook>
</file>

<file path=xl/calcChain.xml><?xml version="1.0" encoding="utf-8"?>
<calcChain xmlns="http://schemas.openxmlformats.org/spreadsheetml/2006/main">
  <c r="B17" i="2"/>
  <c r="C17" s="1"/>
  <c r="F17" s="1"/>
  <c r="G17" s="1"/>
  <c r="E15"/>
  <c r="F15" s="1"/>
  <c r="B14"/>
  <c r="C14" s="1"/>
  <c r="G21"/>
  <c r="H21" s="1"/>
  <c r="G18"/>
  <c r="H18" s="1"/>
  <c r="H15"/>
  <c r="G15"/>
  <c r="G12"/>
  <c r="H12" s="1"/>
  <c r="G9"/>
  <c r="H9" s="1"/>
  <c r="G6"/>
  <c r="H6" s="1"/>
  <c r="B6"/>
  <c r="C17" i="1"/>
  <c r="B20" i="2" s="1"/>
  <c r="C20" s="1"/>
  <c r="C16" i="1"/>
  <c r="E21" i="2" s="1"/>
  <c r="F21" s="1"/>
  <c r="C14" i="1"/>
  <c r="C13"/>
  <c r="E18" i="2" s="1"/>
  <c r="F18" s="1"/>
  <c r="C11" i="1"/>
  <c r="C10"/>
  <c r="C8"/>
  <c r="B11" i="2" s="1"/>
  <c r="C7" i="1"/>
  <c r="E12" i="2" s="1"/>
  <c r="F12" s="1"/>
  <c r="C5" i="1"/>
  <c r="B8" i="2" s="1"/>
  <c r="H8" s="1"/>
  <c r="C4" i="1"/>
  <c r="E9" i="2" s="1"/>
  <c r="F9" s="1"/>
  <c r="C2" i="1"/>
  <c r="B5" i="2" s="1"/>
  <c r="C5" s="1"/>
  <c r="C1" i="1"/>
  <c r="E6" i="2" s="1"/>
  <c r="F6" s="1"/>
  <c r="H14" l="1"/>
  <c r="H17"/>
  <c r="C11"/>
  <c r="H11"/>
  <c r="F20"/>
  <c r="G20" s="1"/>
  <c r="D20"/>
  <c r="E20" s="1"/>
  <c r="H20"/>
  <c r="D17"/>
  <c r="E17" s="1"/>
  <c r="C8"/>
  <c r="F14"/>
  <c r="G14" s="1"/>
  <c r="D14"/>
  <c r="E14" s="1"/>
  <c r="D5"/>
  <c r="E5" s="1"/>
  <c r="F5"/>
  <c r="G5" s="1"/>
  <c r="H5"/>
  <c r="B20" i="1"/>
  <c r="B19"/>
  <c r="E19" l="1"/>
  <c r="A2" i="2"/>
  <c r="F11"/>
  <c r="G11" s="1"/>
  <c r="D11"/>
  <c r="E11" s="1"/>
  <c r="F8"/>
  <c r="G8" s="1"/>
  <c r="D8"/>
  <c r="E8" s="1"/>
</calcChain>
</file>

<file path=xl/sharedStrings.xml><?xml version="1.0" encoding="utf-8"?>
<sst xmlns="http://schemas.openxmlformats.org/spreadsheetml/2006/main" count="36" uniqueCount="14">
  <si>
    <t>Force 1</t>
  </si>
  <si>
    <t>Force 2</t>
  </si>
  <si>
    <t>Force 3</t>
  </si>
  <si>
    <t>Force 4</t>
  </si>
  <si>
    <t>Force 5</t>
  </si>
  <si>
    <t>Force 6</t>
  </si>
  <si>
    <t>Balance</t>
  </si>
  <si>
    <t>Mass (kg)</t>
  </si>
  <si>
    <t>Distance (m)</t>
  </si>
  <si>
    <r>
      <t>Anitclockwise Torque (Nm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</si>
  <si>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Clockwise Torque (Nm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</si>
  <si>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x</t>
  </si>
  <si>
    <t>y</t>
  </si>
  <si>
    <t>Total Torque (Nm-1)</t>
  </si>
</sst>
</file>

<file path=xl/styles.xml><?xml version="1.0" encoding="utf-8"?>
<styleSheet xmlns="http://schemas.openxmlformats.org/spreadsheetml/2006/main">
  <numFmts count="1">
    <numFmt numFmtId="166" formatCode="0.000"/>
  </numFmts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plotArea>
      <c:layout>
        <c:manualLayout>
          <c:layoutTarget val="inner"/>
          <c:xMode val="edge"/>
          <c:yMode val="edge"/>
          <c:x val="5.2660500770736994E-2"/>
          <c:y val="0.65446520220421978"/>
          <c:w val="0.90699431321084867"/>
          <c:h val="0.280204094488189"/>
        </c:manualLayout>
      </c:layout>
      <c:barChart>
        <c:barDir val="bar"/>
        <c:grouping val="clustered"/>
        <c:ser>
          <c:idx val="0"/>
          <c:order val="0"/>
          <c:val>
            <c:numRef>
              <c:f>Calculations!$A$2</c:f>
              <c:numCache>
                <c:formatCode>General</c:formatCode>
                <c:ptCount val="1"/>
                <c:pt idx="0">
                  <c:v>4.4099999999999695E-4</c:v>
                </c:pt>
              </c:numCache>
            </c:numRef>
          </c:val>
        </c:ser>
        <c:axId val="141070720"/>
        <c:axId val="155612288"/>
      </c:barChart>
      <c:catAx>
        <c:axId val="141070720"/>
        <c:scaling>
          <c:orientation val="minMax"/>
        </c:scaling>
        <c:delete val="1"/>
        <c:axPos val="l"/>
        <c:tickLblPos val="none"/>
        <c:crossAx val="155612288"/>
        <c:crosses val="autoZero"/>
        <c:auto val="1"/>
        <c:lblAlgn val="ctr"/>
        <c:lblOffset val="100"/>
      </c:catAx>
      <c:valAx>
        <c:axId val="155612288"/>
        <c:scaling>
          <c:orientation val="minMax"/>
          <c:max val="0.30000000000000004"/>
          <c:min val="-0.30000000000000004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Torque (Nm</a:t>
                </a:r>
                <a:r>
                  <a:rPr lang="en-IE" baseline="30000"/>
                  <a:t>-1</a:t>
                </a:r>
                <a:r>
                  <a:rPr lang="en-IE"/>
                  <a:t>)</a:t>
                </a:r>
              </a:p>
            </c:rich>
          </c:tx>
          <c:layout>
            <c:manualLayout>
              <c:xMode val="edge"/>
              <c:yMode val="edge"/>
              <c:x val="0.44418669888486162"/>
              <c:y val="0.18214527527494573"/>
            </c:manualLayout>
          </c:layout>
        </c:title>
        <c:numFmt formatCode="General" sourceLinked="1"/>
        <c:tickLblPos val="high"/>
        <c:spPr>
          <a:ln>
            <a:noFill/>
          </a:ln>
        </c:spPr>
        <c:crossAx val="1410707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plotArea>
      <c:layout>
        <c:manualLayout>
          <c:layoutTarget val="inner"/>
          <c:xMode val="edge"/>
          <c:yMode val="edge"/>
          <c:x val="1.0752688172043012E-2"/>
          <c:y val="0.12433011789924973"/>
          <c:w val="0.96620583717357911"/>
          <c:h val="0.81958022128262908"/>
        </c:manualLayout>
      </c:layout>
      <c:scatterChart>
        <c:scatterStyle val="lineMarker"/>
        <c:ser>
          <c:idx val="0"/>
          <c:order val="0"/>
          <c:marker>
            <c:symbol val="none"/>
          </c:marker>
          <c:xVal>
            <c:numRef>
              <c:f>Calculations!$B$23:$H$23</c:f>
              <c:numCache>
                <c:formatCode>General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</c:numCache>
            </c:numRef>
          </c:xVal>
          <c:yVal>
            <c:numRef>
              <c:f>Calculations!$B$24:$H$24</c:f>
              <c:numCache>
                <c:formatCode>General</c:formatCode>
                <c:ptCount val="7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14</c:v>
                </c:pt>
                <c:pt idx="6">
                  <c:v>14</c:v>
                </c:pt>
              </c:numCache>
            </c:numRef>
          </c:yVal>
        </c:ser>
        <c:ser>
          <c:idx val="1"/>
          <c:order val="1"/>
          <c:tx>
            <c:v>Force 1</c:v>
          </c:tx>
          <c:marker>
            <c:symbol val="none"/>
          </c:marker>
          <c:xVal>
            <c:numRef>
              <c:f>Calculations!$B$5:$H$5</c:f>
              <c:numCache>
                <c:formatCode>General</c:formatCode>
                <c:ptCount val="7"/>
                <c:pt idx="0">
                  <c:v>0.193</c:v>
                </c:pt>
                <c:pt idx="1">
                  <c:v>0.193</c:v>
                </c:pt>
                <c:pt idx="2">
                  <c:v>0.22800000000000001</c:v>
                </c:pt>
                <c:pt idx="3">
                  <c:v>0.22800000000000001</c:v>
                </c:pt>
                <c:pt idx="4">
                  <c:v>0.158</c:v>
                </c:pt>
                <c:pt idx="5">
                  <c:v>0.158</c:v>
                </c:pt>
                <c:pt idx="6">
                  <c:v>0.193</c:v>
                </c:pt>
              </c:numCache>
            </c:numRef>
          </c:xVal>
          <c:yVal>
            <c:numRef>
              <c:f>Calculations!$B$6:$H$6</c:f>
              <c:numCache>
                <c:formatCode>General</c:formatCode>
                <c:ptCount val="7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7.5</c:v>
                </c:pt>
                <c:pt idx="4">
                  <c:v>7.5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</c:ser>
        <c:ser>
          <c:idx val="2"/>
          <c:order val="2"/>
          <c:tx>
            <c:v>Force 2</c:v>
          </c:tx>
          <c:marker>
            <c:symbol val="none"/>
          </c:marker>
          <c:xVal>
            <c:numRef>
              <c:f>Calculations!$B$8:$H$8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-3.5000000000000003E-2</c:v>
                </c:pt>
                <c:pt idx="5">
                  <c:v>-3.5000000000000003E-2</c:v>
                </c:pt>
                <c:pt idx="6">
                  <c:v>0</c:v>
                </c:pt>
              </c:numCache>
            </c:numRef>
          </c:xVal>
          <c:yVal>
            <c:numRef>
              <c:f>Calculations!$B$9:$H$9</c:f>
              <c:numCache>
                <c:formatCode>General</c:formatCode>
                <c:ptCount val="7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9.36</c:v>
                </c:pt>
                <c:pt idx="4">
                  <c:v>9.36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</c:ser>
        <c:ser>
          <c:idx val="3"/>
          <c:order val="3"/>
          <c:tx>
            <c:v>Force 3</c:v>
          </c:tx>
          <c:marker>
            <c:symbol val="none"/>
          </c:marker>
          <c:xVal>
            <c:numRef>
              <c:f>Calculations!$B$11:$H$11</c:f>
              <c:numCache>
                <c:formatCode>General</c:formatCode>
                <c:ptCount val="7"/>
                <c:pt idx="0">
                  <c:v>0.33700000000000002</c:v>
                </c:pt>
                <c:pt idx="1">
                  <c:v>0.33700000000000002</c:v>
                </c:pt>
                <c:pt idx="2">
                  <c:v>0.372</c:v>
                </c:pt>
                <c:pt idx="3">
                  <c:v>0.372</c:v>
                </c:pt>
                <c:pt idx="4">
                  <c:v>0.30200000000000005</c:v>
                </c:pt>
                <c:pt idx="5">
                  <c:v>0.30200000000000005</c:v>
                </c:pt>
                <c:pt idx="6">
                  <c:v>0.33700000000000002</c:v>
                </c:pt>
              </c:numCache>
            </c:numRef>
          </c:xVal>
          <c:yVal>
            <c:numRef>
              <c:f>Calculations!$B$12:$H$12</c:f>
              <c:numCache>
                <c:formatCode>General</c:formatCode>
                <c:ptCount val="7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7.5</c:v>
                </c:pt>
                <c:pt idx="4">
                  <c:v>7.5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</c:ser>
        <c:ser>
          <c:idx val="4"/>
          <c:order val="4"/>
          <c:tx>
            <c:v>Force 4</c:v>
          </c:tx>
          <c:marker>
            <c:symbol val="none"/>
          </c:marker>
          <c:xVal>
            <c:numRef>
              <c:f>Calculations!$B$14:$H$14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1.0349999999999999</c:v>
                </c:pt>
                <c:pt idx="3">
                  <c:v>1.0349999999999999</c:v>
                </c:pt>
                <c:pt idx="4">
                  <c:v>0.96499999999999997</c:v>
                </c:pt>
                <c:pt idx="5">
                  <c:v>0.96499999999999997</c:v>
                </c:pt>
                <c:pt idx="6">
                  <c:v>1</c:v>
                </c:pt>
              </c:numCache>
            </c:numRef>
          </c:xVal>
          <c:yVal>
            <c:numRef>
              <c:f>Calculations!$B$15:$H$15</c:f>
              <c:numCache>
                <c:formatCode>General</c:formatCode>
                <c:ptCount val="7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</c:ser>
        <c:ser>
          <c:idx val="5"/>
          <c:order val="5"/>
          <c:tx>
            <c:v>Force 5</c:v>
          </c:tx>
          <c:marker>
            <c:symbol val="none"/>
          </c:marker>
          <c:xVal>
            <c:numRef>
              <c:f>Calculations!$B$17:$H$17</c:f>
              <c:numCache>
                <c:formatCode>General</c:formatCode>
                <c:ptCount val="7"/>
                <c:pt idx="0">
                  <c:v>0.78300000000000003</c:v>
                </c:pt>
                <c:pt idx="1">
                  <c:v>0.78300000000000003</c:v>
                </c:pt>
                <c:pt idx="2">
                  <c:v>0.81800000000000006</c:v>
                </c:pt>
                <c:pt idx="3">
                  <c:v>0.81800000000000006</c:v>
                </c:pt>
                <c:pt idx="4">
                  <c:v>0.748</c:v>
                </c:pt>
                <c:pt idx="5">
                  <c:v>0.748</c:v>
                </c:pt>
                <c:pt idx="6">
                  <c:v>0.78300000000000003</c:v>
                </c:pt>
              </c:numCache>
            </c:numRef>
          </c:xVal>
          <c:yVal>
            <c:numRef>
              <c:f>Calculations!$B$18:$H$18</c:f>
              <c:numCache>
                <c:formatCode>General</c:formatCode>
                <c:ptCount val="7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9.19</c:v>
                </c:pt>
                <c:pt idx="4">
                  <c:v>9.19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</c:ser>
        <c:ser>
          <c:idx val="6"/>
          <c:order val="6"/>
          <c:tx>
            <c:v>Force 6</c:v>
          </c:tx>
          <c:marker>
            <c:symbol val="none"/>
          </c:marker>
          <c:xVal>
            <c:numRef>
              <c:f>Calculations!$B$20:$H$20</c:f>
              <c:numCache>
                <c:formatCode>General</c:formatCode>
                <c:ptCount val="7"/>
                <c:pt idx="0">
                  <c:v>0.61399999999999999</c:v>
                </c:pt>
                <c:pt idx="1">
                  <c:v>0.61399999999999999</c:v>
                </c:pt>
                <c:pt idx="2">
                  <c:v>0.64900000000000002</c:v>
                </c:pt>
                <c:pt idx="3">
                  <c:v>0.64900000000000002</c:v>
                </c:pt>
                <c:pt idx="4">
                  <c:v>0.57899999999999996</c:v>
                </c:pt>
                <c:pt idx="5">
                  <c:v>0.57899999999999996</c:v>
                </c:pt>
                <c:pt idx="6">
                  <c:v>0.61399999999999999</c:v>
                </c:pt>
              </c:numCache>
            </c:numRef>
          </c:xVal>
          <c:yVal>
            <c:numRef>
              <c:f>Calculations!$B$21:$H$21</c:f>
              <c:numCache>
                <c:formatCode>General</c:formatCode>
                <c:ptCount val="7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7.63</c:v>
                </c:pt>
                <c:pt idx="4">
                  <c:v>7.63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</c:ser>
        <c:axId val="208159488"/>
        <c:axId val="205006720"/>
      </c:scatterChart>
      <c:valAx>
        <c:axId val="208159488"/>
        <c:scaling>
          <c:orientation val="minMax"/>
          <c:max val="1.1000000000000001"/>
          <c:min val="-0.1"/>
        </c:scaling>
        <c:delete val="1"/>
        <c:axPos val="b"/>
        <c:numFmt formatCode="General" sourceLinked="1"/>
        <c:tickLblPos val="none"/>
        <c:crossAx val="205006720"/>
        <c:crosses val="autoZero"/>
        <c:crossBetween val="midCat"/>
      </c:valAx>
      <c:valAx>
        <c:axId val="205006720"/>
        <c:scaling>
          <c:orientation val="minMax"/>
          <c:min val="6"/>
        </c:scaling>
        <c:delete val="1"/>
        <c:axPos val="l"/>
        <c:numFmt formatCode="General" sourceLinked="1"/>
        <c:tickLblPos val="none"/>
        <c:crossAx val="20815948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/>
    </c:legend>
    <c:plotVisOnly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76201</xdr:rowOff>
    </xdr:from>
    <xdr:to>
      <xdr:col>17</xdr:col>
      <xdr:colOff>504825</xdr:colOff>
      <xdr:row>6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</xdr:row>
      <xdr:rowOff>66674</xdr:rowOff>
    </xdr:from>
    <xdr:to>
      <xdr:col>18</xdr:col>
      <xdr:colOff>542925</xdr:colOff>
      <xdr:row>19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0"/>
  <sheetViews>
    <sheetView showGridLines="0" tabSelected="1" zoomScaleNormal="100" workbookViewId="0">
      <selection activeCell="Q22" sqref="Q22"/>
    </sheetView>
  </sheetViews>
  <sheetFormatPr defaultRowHeight="15"/>
  <cols>
    <col min="1" max="2" width="13.140625" customWidth="1"/>
    <col min="4" max="4" width="12.28515625" customWidth="1"/>
  </cols>
  <sheetData>
    <row r="1" spans="1:4">
      <c r="A1" s="2" t="s">
        <v>0</v>
      </c>
      <c r="B1" s="4" t="s">
        <v>7</v>
      </c>
      <c r="C1" s="5">
        <f>D1/1000</f>
        <v>0.25</v>
      </c>
      <c r="D1">
        <v>250</v>
      </c>
    </row>
    <row r="2" spans="1:4">
      <c r="A2" s="2"/>
      <c r="B2" s="4" t="s">
        <v>8</v>
      </c>
      <c r="C2" s="5">
        <f>D2/1000</f>
        <v>0.193</v>
      </c>
      <c r="D2">
        <v>193</v>
      </c>
    </row>
    <row r="3" spans="1:4">
      <c r="A3" s="4"/>
      <c r="B3" s="4"/>
      <c r="C3" s="5"/>
    </row>
    <row r="4" spans="1:4">
      <c r="A4" s="2" t="s">
        <v>1</v>
      </c>
      <c r="B4" s="4" t="s">
        <v>7</v>
      </c>
      <c r="C4" s="5">
        <f>D4/1000</f>
        <v>6.4000000000000001E-2</v>
      </c>
      <c r="D4">
        <v>64</v>
      </c>
    </row>
    <row r="5" spans="1:4">
      <c r="A5" s="2"/>
      <c r="B5" s="4" t="s">
        <v>8</v>
      </c>
      <c r="C5" s="5">
        <f>D5/1000</f>
        <v>0</v>
      </c>
      <c r="D5">
        <v>0</v>
      </c>
    </row>
    <row r="6" spans="1:4">
      <c r="A6" s="4"/>
      <c r="B6" s="4"/>
      <c r="C6" s="5"/>
    </row>
    <row r="7" spans="1:4">
      <c r="A7" s="2" t="s">
        <v>2</v>
      </c>
      <c r="B7" s="4" t="s">
        <v>7</v>
      </c>
      <c r="C7" s="5">
        <f>D7/1000</f>
        <v>0.25</v>
      </c>
      <c r="D7">
        <v>250</v>
      </c>
    </row>
    <row r="8" spans="1:4">
      <c r="A8" s="2"/>
      <c r="B8" s="4" t="s">
        <v>8</v>
      </c>
      <c r="C8" s="5">
        <f>D8/1000</f>
        <v>0.33700000000000002</v>
      </c>
      <c r="D8">
        <v>337</v>
      </c>
    </row>
    <row r="9" spans="1:4">
      <c r="A9" s="4"/>
      <c r="B9" s="4"/>
      <c r="C9" s="5"/>
    </row>
    <row r="10" spans="1:4">
      <c r="A10" s="2" t="s">
        <v>3</v>
      </c>
      <c r="B10" s="4" t="s">
        <v>7</v>
      </c>
      <c r="C10" s="5">
        <f>D10/1000</f>
        <v>0.2</v>
      </c>
      <c r="D10">
        <v>200</v>
      </c>
    </row>
    <row r="11" spans="1:4">
      <c r="A11" s="2"/>
      <c r="B11" s="4" t="s">
        <v>8</v>
      </c>
      <c r="C11" s="5">
        <f>D11/1000</f>
        <v>1</v>
      </c>
      <c r="D11">
        <v>1000</v>
      </c>
    </row>
    <row r="12" spans="1:4">
      <c r="A12" s="4"/>
      <c r="B12" s="4"/>
      <c r="C12" s="5"/>
    </row>
    <row r="13" spans="1:4">
      <c r="A13" s="2" t="s">
        <v>4</v>
      </c>
      <c r="B13" s="4" t="s">
        <v>7</v>
      </c>
      <c r="C13" s="5">
        <f>D13/1000</f>
        <v>8.1000000000000003E-2</v>
      </c>
      <c r="D13">
        <v>81</v>
      </c>
    </row>
    <row r="14" spans="1:4">
      <c r="A14" s="2"/>
      <c r="B14" s="4" t="s">
        <v>8</v>
      </c>
      <c r="C14" s="5">
        <f>D14/1000</f>
        <v>0.78300000000000003</v>
      </c>
      <c r="D14">
        <v>783</v>
      </c>
    </row>
    <row r="15" spans="1:4">
      <c r="A15" s="4"/>
      <c r="B15" s="4"/>
      <c r="C15" s="5"/>
    </row>
    <row r="16" spans="1:4">
      <c r="A16" s="2" t="s">
        <v>5</v>
      </c>
      <c r="B16" s="4" t="s">
        <v>7</v>
      </c>
      <c r="C16" s="5">
        <f>D16/1000</f>
        <v>0.23699999999999999</v>
      </c>
      <c r="D16">
        <v>237</v>
      </c>
    </row>
    <row r="17" spans="1:5">
      <c r="A17" s="2"/>
      <c r="B17" s="4" t="s">
        <v>8</v>
      </c>
      <c r="C17" s="5">
        <f>D17/1000</f>
        <v>0.61399999999999999</v>
      </c>
      <c r="D17">
        <v>614</v>
      </c>
    </row>
    <row r="19" spans="1:5" ht="41.25" customHeight="1">
      <c r="A19" s="6" t="s">
        <v>9</v>
      </c>
      <c r="B19" s="8">
        <f>(IF(C2&lt;0.5,C1*(0.5-C2),0))+(IF(C5&lt;0.5,C4*(0.5-C5),0))+(IF(C8&lt;0.5,C7*(0.5-C8),0))+(IF(C11&lt;0.5,C10*(0.5-C11),0))+(IF(C14&lt;0.5,C13*(0.5-C14),0))+(IF(C17&lt;0.5,C16*(0.5-C17),0))</f>
        <v>0.14949999999999999</v>
      </c>
      <c r="D19" s="7" t="s">
        <v>13</v>
      </c>
      <c r="E19" s="9">
        <f>B20-B19</f>
        <v>4.4099999999999695E-4</v>
      </c>
    </row>
    <row r="20" spans="1:5" ht="42" customHeight="1">
      <c r="A20" s="6" t="s">
        <v>10</v>
      </c>
      <c r="B20" s="8">
        <f>(IF(C2&gt;0.5,C1*(C2-0.5),0))+(IF(C5&gt;0.5,C4*(C5-0.5),0))+(IF(C8&gt;0.5,C7*(C8-0.5),0))+(IF(C11&gt;0.5,C10*(C11-0.5),0))+(IF(C14&gt;0.5,C13*(C14-0.5),0))+(IF(C17&gt;0.5,C16*(C17-0.5),0))</f>
        <v>0.14994099999999999</v>
      </c>
      <c r="D20" s="3"/>
      <c r="E20" s="3"/>
    </row>
  </sheetData>
  <mergeCells count="6">
    <mergeCell ref="A1:A2"/>
    <mergeCell ref="A4:A5"/>
    <mergeCell ref="A7:A8"/>
    <mergeCell ref="A10:A11"/>
    <mergeCell ref="A13:A14"/>
    <mergeCell ref="A16:A17"/>
  </mergeCells>
  <conditionalFormatting sqref="E19">
    <cfRule type="colorScale" priority="1">
      <colorScale>
        <cfvo type="num" val="-0.1"/>
        <cfvo type="num" val="0"/>
        <cfvo type="num" val="0.1"/>
        <color rgb="FFFF0000"/>
        <color rgb="FF00B050"/>
        <color rgb="FFFF0000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legacyDrawing r:id="rId2"/>
  <controls>
    <control shapeId="1045" r:id="rId3" name="ScrollBar12"/>
    <control shapeId="1044" r:id="rId4" name="ScrollBar11"/>
    <control shapeId="1043" r:id="rId5" name="ScrollBar10"/>
    <control shapeId="1042" r:id="rId6" name="ScrollBar9"/>
    <control shapeId="1041" r:id="rId7" name="ScrollBar8"/>
    <control shapeId="1040" r:id="rId8" name="ScrollBar7"/>
    <control shapeId="1039" r:id="rId9" name="ScrollBar6"/>
    <control shapeId="1038" r:id="rId10" name="ScrollBar5"/>
    <control shapeId="1037" r:id="rId11" name="ScrollBar4"/>
    <control shapeId="1036" r:id="rId12" name="ScrollBar3"/>
    <control shapeId="1035" r:id="rId13" name="ScrollBar2"/>
    <control shapeId="1025" r:id="rId14" name="ScrollBar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24"/>
  <sheetViews>
    <sheetView workbookViewId="0">
      <selection activeCell="A3" sqref="A3"/>
    </sheetView>
  </sheetViews>
  <sheetFormatPr defaultRowHeight="15"/>
  <sheetData>
    <row r="1" spans="1:8">
      <c r="A1" t="s">
        <v>6</v>
      </c>
    </row>
    <row r="2" spans="1:8">
      <c r="A2">
        <f>'Principal of Moments'!B20-'Principal of Moments'!B19</f>
        <v>4.4099999999999695E-4</v>
      </c>
    </row>
    <row r="4" spans="1:8">
      <c r="D4" s="1"/>
      <c r="E4" s="1"/>
      <c r="F4" s="1"/>
      <c r="G4" s="1"/>
    </row>
    <row r="5" spans="1:8">
      <c r="A5" t="s">
        <v>11</v>
      </c>
      <c r="B5">
        <f>'Principal of Moments'!$C$2</f>
        <v>0.193</v>
      </c>
      <c r="C5">
        <f>B5</f>
        <v>0.193</v>
      </c>
      <c r="D5">
        <f>C5+0.035</f>
        <v>0.22800000000000001</v>
      </c>
      <c r="E5">
        <f>D5</f>
        <v>0.22800000000000001</v>
      </c>
      <c r="F5">
        <f>C5-0.035</f>
        <v>0.158</v>
      </c>
      <c r="G5">
        <f>F5</f>
        <v>0.158</v>
      </c>
      <c r="H5">
        <f>B5</f>
        <v>0.193</v>
      </c>
    </row>
    <row r="6" spans="1:8">
      <c r="A6" t="s">
        <v>12</v>
      </c>
      <c r="B6">
        <f>D24</f>
        <v>14</v>
      </c>
      <c r="C6">
        <v>10</v>
      </c>
      <c r="D6">
        <v>10</v>
      </c>
      <c r="E6">
        <f>D6-(10*'Principal of Moments'!$C$1)</f>
        <v>7.5</v>
      </c>
      <c r="F6">
        <f>E6</f>
        <v>7.5</v>
      </c>
      <c r="G6">
        <f>C6</f>
        <v>10</v>
      </c>
      <c r="H6">
        <f>G6</f>
        <v>10</v>
      </c>
    </row>
    <row r="7" spans="1:8">
      <c r="D7" s="1"/>
      <c r="E7" s="1"/>
      <c r="F7" s="1"/>
      <c r="G7" s="1"/>
    </row>
    <row r="8" spans="1:8">
      <c r="A8" t="s">
        <v>11</v>
      </c>
      <c r="B8">
        <f>'Principal of Moments'!$C$5</f>
        <v>0</v>
      </c>
      <c r="C8">
        <f>B8</f>
        <v>0</v>
      </c>
      <c r="D8">
        <f>C8+0.035</f>
        <v>3.5000000000000003E-2</v>
      </c>
      <c r="E8">
        <f>D8</f>
        <v>3.5000000000000003E-2</v>
      </c>
      <c r="F8">
        <f>C8-0.035</f>
        <v>-3.5000000000000003E-2</v>
      </c>
      <c r="G8">
        <f>F8</f>
        <v>-3.5000000000000003E-2</v>
      </c>
      <c r="H8">
        <f>B8</f>
        <v>0</v>
      </c>
    </row>
    <row r="9" spans="1:8">
      <c r="A9" t="s">
        <v>12</v>
      </c>
      <c r="B9">
        <v>14</v>
      </c>
      <c r="C9">
        <v>10</v>
      </c>
      <c r="D9">
        <v>10</v>
      </c>
      <c r="E9">
        <f>D9-(10*'Principal of Moments'!$C$4)</f>
        <v>9.36</v>
      </c>
      <c r="F9">
        <f>E9</f>
        <v>9.36</v>
      </c>
      <c r="G9">
        <f>C9</f>
        <v>10</v>
      </c>
      <c r="H9">
        <f>G9</f>
        <v>10</v>
      </c>
    </row>
    <row r="10" spans="1:8">
      <c r="D10" s="1"/>
      <c r="E10" s="1"/>
      <c r="F10" s="1"/>
      <c r="G10" s="1"/>
    </row>
    <row r="11" spans="1:8">
      <c r="A11" t="s">
        <v>11</v>
      </c>
      <c r="B11">
        <f>'Principal of Moments'!$C$8</f>
        <v>0.33700000000000002</v>
      </c>
      <c r="C11">
        <f>B11</f>
        <v>0.33700000000000002</v>
      </c>
      <c r="D11">
        <f>C11+0.035</f>
        <v>0.372</v>
      </c>
      <c r="E11">
        <f>D11</f>
        <v>0.372</v>
      </c>
      <c r="F11">
        <f>C11-0.035</f>
        <v>0.30200000000000005</v>
      </c>
      <c r="G11">
        <f>F11</f>
        <v>0.30200000000000005</v>
      </c>
      <c r="H11">
        <f>B11</f>
        <v>0.33700000000000002</v>
      </c>
    </row>
    <row r="12" spans="1:8">
      <c r="A12" t="s">
        <v>12</v>
      </c>
      <c r="B12">
        <v>14</v>
      </c>
      <c r="C12">
        <v>10</v>
      </c>
      <c r="D12">
        <v>10</v>
      </c>
      <c r="E12">
        <f>D12-(10*'Principal of Moments'!$C$7)</f>
        <v>7.5</v>
      </c>
      <c r="F12">
        <f>E12</f>
        <v>7.5</v>
      </c>
      <c r="G12">
        <f>C12</f>
        <v>10</v>
      </c>
      <c r="H12">
        <f>G12</f>
        <v>10</v>
      </c>
    </row>
    <row r="13" spans="1:8">
      <c r="D13" s="1"/>
      <c r="E13" s="1"/>
      <c r="F13" s="1"/>
      <c r="G13" s="1"/>
    </row>
    <row r="14" spans="1:8">
      <c r="A14" t="s">
        <v>11</v>
      </c>
      <c r="B14">
        <f>'Principal of Moments'!$C$11</f>
        <v>1</v>
      </c>
      <c r="C14">
        <f>B14</f>
        <v>1</v>
      </c>
      <c r="D14">
        <f>C14+0.035</f>
        <v>1.0349999999999999</v>
      </c>
      <c r="E14">
        <f>D14</f>
        <v>1.0349999999999999</v>
      </c>
      <c r="F14">
        <f>C14-0.035</f>
        <v>0.96499999999999997</v>
      </c>
      <c r="G14">
        <f>F14</f>
        <v>0.96499999999999997</v>
      </c>
      <c r="H14">
        <f>B14</f>
        <v>1</v>
      </c>
    </row>
    <row r="15" spans="1:8">
      <c r="A15" t="s">
        <v>12</v>
      </c>
      <c r="B15">
        <v>14</v>
      </c>
      <c r="C15">
        <v>10</v>
      </c>
      <c r="D15">
        <v>10</v>
      </c>
      <c r="E15">
        <f>D15-(10*'Principal of Moments'!$C$10)</f>
        <v>8</v>
      </c>
      <c r="F15">
        <f>E15</f>
        <v>8</v>
      </c>
      <c r="G15">
        <f>C15</f>
        <v>10</v>
      </c>
      <c r="H15">
        <f>G15</f>
        <v>10</v>
      </c>
    </row>
    <row r="16" spans="1:8">
      <c r="D16" s="1"/>
      <c r="E16" s="1"/>
      <c r="F16" s="1"/>
      <c r="G16" s="1"/>
    </row>
    <row r="17" spans="1:8">
      <c r="A17" t="s">
        <v>11</v>
      </c>
      <c r="B17">
        <f>'Principal of Moments'!$C$14</f>
        <v>0.78300000000000003</v>
      </c>
      <c r="C17">
        <f>B17</f>
        <v>0.78300000000000003</v>
      </c>
      <c r="D17">
        <f>C17+0.035</f>
        <v>0.81800000000000006</v>
      </c>
      <c r="E17">
        <f>D17</f>
        <v>0.81800000000000006</v>
      </c>
      <c r="F17">
        <f>C17-0.035</f>
        <v>0.748</v>
      </c>
      <c r="G17">
        <f>F17</f>
        <v>0.748</v>
      </c>
      <c r="H17">
        <f>B17</f>
        <v>0.78300000000000003</v>
      </c>
    </row>
    <row r="18" spans="1:8">
      <c r="A18" t="s">
        <v>12</v>
      </c>
      <c r="B18">
        <v>14</v>
      </c>
      <c r="C18">
        <v>10</v>
      </c>
      <c r="D18">
        <v>10</v>
      </c>
      <c r="E18">
        <f>D18-(10*'Principal of Moments'!$C$13)</f>
        <v>9.19</v>
      </c>
      <c r="F18">
        <f>E18</f>
        <v>9.19</v>
      </c>
      <c r="G18">
        <f>C18</f>
        <v>10</v>
      </c>
      <c r="H18">
        <f>G18</f>
        <v>10</v>
      </c>
    </row>
    <row r="19" spans="1:8">
      <c r="D19" s="1"/>
      <c r="E19" s="1"/>
      <c r="F19" s="1"/>
      <c r="G19" s="1"/>
    </row>
    <row r="20" spans="1:8">
      <c r="A20" t="s">
        <v>11</v>
      </c>
      <c r="B20">
        <f>'Principal of Moments'!$C$17</f>
        <v>0.61399999999999999</v>
      </c>
      <c r="C20">
        <f>B20</f>
        <v>0.61399999999999999</v>
      </c>
      <c r="D20">
        <f>C20+0.035</f>
        <v>0.64900000000000002</v>
      </c>
      <c r="E20">
        <f>D20</f>
        <v>0.64900000000000002</v>
      </c>
      <c r="F20">
        <f>C20-0.035</f>
        <v>0.57899999999999996</v>
      </c>
      <c r="G20">
        <f>F20</f>
        <v>0.57899999999999996</v>
      </c>
      <c r="H20">
        <f>B20</f>
        <v>0.61399999999999999</v>
      </c>
    </row>
    <row r="21" spans="1:8">
      <c r="A21" t="s">
        <v>12</v>
      </c>
      <c r="B21">
        <v>14</v>
      </c>
      <c r="C21">
        <v>10</v>
      </c>
      <c r="D21">
        <v>10</v>
      </c>
      <c r="E21">
        <f>D21-(10*'Principal of Moments'!$C$16)</f>
        <v>7.63</v>
      </c>
      <c r="F21">
        <f>E21</f>
        <v>7.63</v>
      </c>
      <c r="G21">
        <f>C21</f>
        <v>10</v>
      </c>
      <c r="H21">
        <f>G21</f>
        <v>10</v>
      </c>
    </row>
    <row r="22" spans="1:8">
      <c r="D22" s="1"/>
      <c r="E22" s="1"/>
      <c r="F22" s="1"/>
      <c r="G22" s="1"/>
    </row>
    <row r="23" spans="1:8">
      <c r="A23" t="s">
        <v>11</v>
      </c>
      <c r="B23">
        <v>0.5</v>
      </c>
      <c r="C23">
        <v>0.5</v>
      </c>
      <c r="D23">
        <v>1</v>
      </c>
      <c r="E23">
        <v>1</v>
      </c>
      <c r="F23">
        <v>0</v>
      </c>
      <c r="G23">
        <v>0</v>
      </c>
      <c r="H23">
        <v>0.5</v>
      </c>
    </row>
    <row r="24" spans="1:8">
      <c r="A24" t="s">
        <v>12</v>
      </c>
      <c r="B24">
        <v>16</v>
      </c>
      <c r="C24">
        <v>14</v>
      </c>
      <c r="D24">
        <v>14</v>
      </c>
      <c r="E24">
        <v>12</v>
      </c>
      <c r="F24">
        <v>12</v>
      </c>
      <c r="G24">
        <v>14</v>
      </c>
      <c r="H24">
        <v>14</v>
      </c>
    </row>
  </sheetData>
  <mergeCells count="7">
    <mergeCell ref="D22:G22"/>
    <mergeCell ref="D4:G4"/>
    <mergeCell ref="D7:G7"/>
    <mergeCell ref="D10:G10"/>
    <mergeCell ref="D13:G13"/>
    <mergeCell ref="D16:G16"/>
    <mergeCell ref="D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Principal of Moments</vt:lpstr>
      <vt:lpstr>Calculations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Kennedy</dc:creator>
  <cp:lastModifiedBy>Michael Kennedy</cp:lastModifiedBy>
  <dcterms:created xsi:type="dcterms:W3CDTF">2011-02-14T11:34:48Z</dcterms:created>
  <dcterms:modified xsi:type="dcterms:W3CDTF">2011-02-14T13:06:31Z</dcterms:modified>
</cp:coreProperties>
</file>